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fb81eb6a9b1d32/Drasa/nationals/2023/"/>
    </mc:Choice>
  </mc:AlternateContent>
  <xr:revisionPtr revIDLastSave="0" documentId="14_{2722B6F8-2594-4500-8F9E-497D9915D586}" xr6:coauthVersionLast="47" xr6:coauthVersionMax="47" xr10:uidLastSave="{00000000-0000-0000-0000-000000000000}"/>
  <bookViews>
    <workbookView xWindow="-120" yWindow="-120" windowWidth="29040" windowHeight="15990" tabRatio="859" xr2:uid="{00000000-000D-0000-FFFF-FFFF00000000}"/>
  </bookViews>
  <sheets>
    <sheet name="ALL DATA" sheetId="1" r:id="rId1"/>
    <sheet name="Summary Teams" sheetId="5" r:id="rId2"/>
    <sheet name="Individuals- Total Points" sheetId="7" r:id="rId3"/>
    <sheet name="Individuals- Vet" sheetId="8" r:id="rId4"/>
    <sheet name="Individuals- Time" sheetId="9" r:id="rId5"/>
    <sheet name="Individuals- HMS" sheetId="6" r:id="rId6"/>
    <sheet name="PIVOT" sheetId="2" state="hidden" r:id="rId7"/>
    <sheet name="SUMMARY" sheetId="3" state="hidden" r:id="rId8"/>
  </sheets>
  <definedNames>
    <definedName name="_xlnm._FilterDatabase" localSheetId="0" hidden="1">'ALL DATA'!$A$1:$AF$77</definedName>
    <definedName name="_xlcn.WorksheetConnection_ALLDATAA1AF5001" hidden="1">'ALL DATA'!$A$1:$AF$500</definedName>
    <definedName name="_xlcn.WorksheetConnection_ALLDATAA1AF7711" hidden="1">'ALL DATA'!$A$1:$AF$77</definedName>
  </definedNames>
  <calcPr calcId="191029"/>
  <pivotCaches>
    <pivotCache cacheId="0" r:id="rId9"/>
    <pivotCache cacheId="1" r:id="rId10"/>
    <pivotCache cacheId="33" r:id="rId11"/>
    <pivotCache cacheId="34" r:id="rId12"/>
    <pivotCache cacheId="39" r:id="rId13"/>
    <pivotCache cacheId="43" r:id="rId14"/>
    <pivotCache cacheId="71" r:id="rId15"/>
  </pivotCaches>
  <fileRecoveryPr repairLoad="1"/>
  <extLst>
    <ext xmlns:x15="http://schemas.microsoft.com/office/spreadsheetml/2010/11/main" uri="{FCE2AD5D-F65C-4FA6-A056-5C36A1767C68}">
      <x15:dataModel>
        <x15:modelTables>
          <x15:modelTable id="Range 2" name="Range 2" connection="WorksheetConnection_ALL DATA!$A$1:$AF$771"/>
          <x15:modelTable id="Range" name="Range" connection="WorksheetConnection_ALL DATA!$A$1:$AF$50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7" i="1" l="1"/>
  <c r="AB77" i="1" s="1"/>
  <c r="AC77" i="1" s="1"/>
  <c r="AD77" i="1" s="1"/>
  <c r="AA76" i="1"/>
  <c r="AB76" i="1" s="1"/>
  <c r="AC76" i="1" s="1"/>
  <c r="AD76" i="1" s="1"/>
  <c r="AA75" i="1"/>
  <c r="AB75" i="1" s="1"/>
  <c r="AC75" i="1" s="1"/>
  <c r="AD75" i="1" s="1"/>
  <c r="AA74" i="1"/>
  <c r="AB74" i="1" s="1"/>
  <c r="AC74" i="1" s="1"/>
  <c r="AD74" i="1" s="1"/>
  <c r="AA73" i="1"/>
  <c r="AB73" i="1" s="1"/>
  <c r="AC73" i="1" s="1"/>
  <c r="AD73" i="1" s="1"/>
  <c r="AA72" i="1"/>
  <c r="AB72" i="1" s="1"/>
  <c r="AC72" i="1" s="1"/>
  <c r="AD72" i="1" s="1"/>
  <c r="AA71" i="1"/>
  <c r="AB71" i="1" s="1"/>
  <c r="AC71" i="1" s="1"/>
  <c r="AD71" i="1" s="1"/>
  <c r="AA70" i="1"/>
  <c r="AB70" i="1" s="1"/>
  <c r="AC70" i="1" s="1"/>
  <c r="AD70" i="1" s="1"/>
  <c r="AA69" i="1"/>
  <c r="AB69" i="1" s="1"/>
  <c r="AC69" i="1" s="1"/>
  <c r="AD69" i="1" s="1"/>
  <c r="AA68" i="1"/>
  <c r="AB68" i="1" s="1"/>
  <c r="AC68" i="1" s="1"/>
  <c r="AD68" i="1" s="1"/>
  <c r="AA67" i="1"/>
  <c r="AB67" i="1" s="1"/>
  <c r="AC67" i="1" s="1"/>
  <c r="AD67" i="1" s="1"/>
  <c r="AA66" i="1"/>
  <c r="AB66" i="1" s="1"/>
  <c r="AC66" i="1" s="1"/>
  <c r="AD66" i="1" s="1"/>
  <c r="AA65" i="1"/>
  <c r="AB65" i="1" s="1"/>
  <c r="AC65" i="1" s="1"/>
  <c r="AD65" i="1" s="1"/>
  <c r="AA64" i="1"/>
  <c r="AB64" i="1" s="1"/>
  <c r="AC64" i="1" s="1"/>
  <c r="AD64" i="1" s="1"/>
  <c r="AA63" i="1"/>
  <c r="AB63" i="1" s="1"/>
  <c r="AC63" i="1" s="1"/>
  <c r="AD63" i="1" s="1"/>
  <c r="AA62" i="1"/>
  <c r="AB62" i="1" s="1"/>
  <c r="AC62" i="1" s="1"/>
  <c r="AD62" i="1" s="1"/>
  <c r="AA61" i="1"/>
  <c r="AB61" i="1" s="1"/>
  <c r="AC61" i="1" s="1"/>
  <c r="AD61" i="1" s="1"/>
  <c r="AA60" i="1"/>
  <c r="AB60" i="1" s="1"/>
  <c r="AC60" i="1" s="1"/>
  <c r="AD60" i="1" s="1"/>
  <c r="AA59" i="1"/>
  <c r="AB59" i="1" s="1"/>
  <c r="AC59" i="1" s="1"/>
  <c r="AD59" i="1" s="1"/>
  <c r="AA58" i="1"/>
  <c r="AB58" i="1" s="1"/>
  <c r="AC58" i="1" s="1"/>
  <c r="AD58" i="1" s="1"/>
  <c r="AA57" i="1"/>
  <c r="AB57" i="1" s="1"/>
  <c r="AC57" i="1" s="1"/>
  <c r="AD57" i="1" s="1"/>
  <c r="AA56" i="1"/>
  <c r="AB56" i="1" s="1"/>
  <c r="AC56" i="1" s="1"/>
  <c r="AD56" i="1" s="1"/>
  <c r="AA55" i="1"/>
  <c r="AB55" i="1" s="1"/>
  <c r="AC55" i="1" s="1"/>
  <c r="AD55" i="1" s="1"/>
  <c r="AA54" i="1"/>
  <c r="AB54" i="1" s="1"/>
  <c r="AC54" i="1" s="1"/>
  <c r="AD54" i="1" s="1"/>
  <c r="AA53" i="1"/>
  <c r="AB53" i="1" s="1"/>
  <c r="AC53" i="1" s="1"/>
  <c r="AD53" i="1" s="1"/>
  <c r="AA52" i="1"/>
  <c r="AB52" i="1" s="1"/>
  <c r="AC52" i="1" s="1"/>
  <c r="AD52" i="1" s="1"/>
  <c r="AA51" i="1"/>
  <c r="AB51" i="1" s="1"/>
  <c r="AC51" i="1" s="1"/>
  <c r="AD51" i="1" s="1"/>
  <c r="AA50" i="1"/>
  <c r="AB50" i="1" s="1"/>
  <c r="AC50" i="1" s="1"/>
  <c r="AD50" i="1" s="1"/>
  <c r="AA49" i="1"/>
  <c r="AB49" i="1" s="1"/>
  <c r="AC49" i="1" s="1"/>
  <c r="AD49" i="1" s="1"/>
  <c r="AA48" i="1"/>
  <c r="AB48" i="1" s="1"/>
  <c r="AC48" i="1" s="1"/>
  <c r="AD48" i="1" s="1"/>
  <c r="AA47" i="1"/>
  <c r="AB47" i="1" s="1"/>
  <c r="AC47" i="1" s="1"/>
  <c r="AD47" i="1" s="1"/>
  <c r="AA46" i="1"/>
  <c r="AB46" i="1" s="1"/>
  <c r="AC46" i="1" s="1"/>
  <c r="AD46" i="1" s="1"/>
  <c r="AA45" i="1"/>
  <c r="AB45" i="1" s="1"/>
  <c r="AC45" i="1" s="1"/>
  <c r="AD45" i="1" s="1"/>
  <c r="AA44" i="1"/>
  <c r="AB44" i="1" s="1"/>
  <c r="AC44" i="1" s="1"/>
  <c r="AD44" i="1" s="1"/>
  <c r="AA43" i="1"/>
  <c r="AB43" i="1" s="1"/>
  <c r="AC43" i="1" s="1"/>
  <c r="AD43" i="1" s="1"/>
  <c r="AA42" i="1"/>
  <c r="AB42" i="1" s="1"/>
  <c r="AC42" i="1" s="1"/>
  <c r="AD42" i="1" s="1"/>
  <c r="AA41" i="1"/>
  <c r="AB41" i="1" s="1"/>
  <c r="AC41" i="1" s="1"/>
  <c r="AD41" i="1" s="1"/>
  <c r="AA40" i="1"/>
  <c r="AB40" i="1" s="1"/>
  <c r="AC40" i="1" s="1"/>
  <c r="AD40" i="1" s="1"/>
  <c r="AA39" i="1"/>
  <c r="AB39" i="1" s="1"/>
  <c r="AC39" i="1" s="1"/>
  <c r="AD39" i="1" s="1"/>
  <c r="AA38" i="1"/>
  <c r="AB38" i="1" s="1"/>
  <c r="AC38" i="1" s="1"/>
  <c r="AD38" i="1" s="1"/>
  <c r="AA37" i="1"/>
  <c r="AB37" i="1" s="1"/>
  <c r="AC37" i="1" s="1"/>
  <c r="AD37" i="1" s="1"/>
  <c r="AA36" i="1"/>
  <c r="AB36" i="1" s="1"/>
  <c r="AC36" i="1" s="1"/>
  <c r="AD36" i="1" s="1"/>
  <c r="AA35" i="1"/>
  <c r="AB35" i="1" s="1"/>
  <c r="AC35" i="1" s="1"/>
  <c r="AD35" i="1" s="1"/>
  <c r="AA34" i="1"/>
  <c r="AB34" i="1" s="1"/>
  <c r="AC34" i="1" s="1"/>
  <c r="AD34" i="1" s="1"/>
  <c r="AA33" i="1"/>
  <c r="AB33" i="1" s="1"/>
  <c r="AC33" i="1" s="1"/>
  <c r="AD33" i="1" s="1"/>
  <c r="AA32" i="1"/>
  <c r="AB32" i="1" s="1"/>
  <c r="AC32" i="1" s="1"/>
  <c r="AD32" i="1" s="1"/>
  <c r="AA31" i="1"/>
  <c r="AB31" i="1" s="1"/>
  <c r="AC31" i="1" s="1"/>
  <c r="AD31" i="1" s="1"/>
  <c r="AA30" i="1"/>
  <c r="AB30" i="1" s="1"/>
  <c r="AC30" i="1" s="1"/>
  <c r="AD30" i="1" s="1"/>
  <c r="AA29" i="1"/>
  <c r="AB29" i="1" s="1"/>
  <c r="AC29" i="1" s="1"/>
  <c r="AD29" i="1" s="1"/>
  <c r="AA28" i="1"/>
  <c r="AB28" i="1" s="1"/>
  <c r="AC28" i="1" s="1"/>
  <c r="AD28" i="1" s="1"/>
  <c r="AA27" i="1"/>
  <c r="AB27" i="1" s="1"/>
  <c r="AC27" i="1" s="1"/>
  <c r="AD27" i="1" s="1"/>
  <c r="AA26" i="1"/>
  <c r="AB26" i="1" s="1"/>
  <c r="AC26" i="1" s="1"/>
  <c r="AD26" i="1" s="1"/>
  <c r="AA25" i="1"/>
  <c r="AB25" i="1" s="1"/>
  <c r="AC25" i="1" s="1"/>
  <c r="AD25" i="1" s="1"/>
  <c r="AA24" i="1"/>
  <c r="AB24" i="1" s="1"/>
  <c r="AC24" i="1" s="1"/>
  <c r="AD24" i="1" s="1"/>
  <c r="AA23" i="1"/>
  <c r="AB23" i="1" s="1"/>
  <c r="AC23" i="1" s="1"/>
  <c r="AD23" i="1" s="1"/>
  <c r="AA22" i="1"/>
  <c r="AB22" i="1" s="1"/>
  <c r="AC22" i="1" s="1"/>
  <c r="AD22" i="1" s="1"/>
  <c r="AA21" i="1"/>
  <c r="AB21" i="1" s="1"/>
  <c r="AC21" i="1" s="1"/>
  <c r="AD21" i="1" s="1"/>
  <c r="AA20" i="1"/>
  <c r="AB20" i="1" s="1"/>
  <c r="AC20" i="1" s="1"/>
  <c r="AD20" i="1" s="1"/>
  <c r="AA19" i="1"/>
  <c r="AB19" i="1" s="1"/>
  <c r="AC19" i="1" s="1"/>
  <c r="AD19" i="1" s="1"/>
  <c r="AA18" i="1"/>
  <c r="AB18" i="1" s="1"/>
  <c r="AC18" i="1" s="1"/>
  <c r="AD18" i="1" s="1"/>
  <c r="AA17" i="1"/>
  <c r="AB17" i="1" s="1"/>
  <c r="AC17" i="1" s="1"/>
  <c r="AD17" i="1" s="1"/>
  <c r="AA16" i="1"/>
  <c r="AB16" i="1" s="1"/>
  <c r="AC16" i="1" s="1"/>
  <c r="AD16" i="1" s="1"/>
  <c r="AA15" i="1"/>
  <c r="AB15" i="1" s="1"/>
  <c r="AC15" i="1" s="1"/>
  <c r="AD15" i="1" s="1"/>
  <c r="AA14" i="1"/>
  <c r="AB14" i="1" s="1"/>
  <c r="AC14" i="1" s="1"/>
  <c r="AD14" i="1" s="1"/>
  <c r="AA13" i="1"/>
  <c r="AB13" i="1" s="1"/>
  <c r="AC13" i="1" s="1"/>
  <c r="AD13" i="1" s="1"/>
  <c r="AA12" i="1"/>
  <c r="AB12" i="1" s="1"/>
  <c r="AC12" i="1" s="1"/>
  <c r="AD12" i="1" s="1"/>
  <c r="AA11" i="1"/>
  <c r="AB11" i="1" s="1"/>
  <c r="AC11" i="1" s="1"/>
  <c r="AD11" i="1" s="1"/>
  <c r="AA10" i="1"/>
  <c r="AB10" i="1" s="1"/>
  <c r="AC10" i="1" s="1"/>
  <c r="AD10" i="1" s="1"/>
  <c r="AA9" i="1"/>
  <c r="AB9" i="1" s="1"/>
  <c r="AC9" i="1" s="1"/>
  <c r="AD9" i="1" s="1"/>
  <c r="AA8" i="1"/>
  <c r="AB8" i="1" s="1"/>
  <c r="AC8" i="1" s="1"/>
  <c r="AD8" i="1" s="1"/>
  <c r="AA7" i="1"/>
  <c r="AB7" i="1" s="1"/>
  <c r="AC7" i="1" s="1"/>
  <c r="AD7" i="1" s="1"/>
  <c r="AA6" i="1"/>
  <c r="AB6" i="1" s="1"/>
  <c r="AC6" i="1" s="1"/>
  <c r="AD6" i="1" s="1"/>
  <c r="AA5" i="1"/>
  <c r="AB5" i="1" s="1"/>
  <c r="AC5" i="1" s="1"/>
  <c r="AD5" i="1" s="1"/>
  <c r="AA4" i="1"/>
  <c r="AB4" i="1" s="1"/>
  <c r="AC4" i="1" s="1"/>
  <c r="AD4" i="1" s="1"/>
  <c r="AA3" i="1"/>
  <c r="AB3" i="1" s="1"/>
  <c r="AC3" i="1" s="1"/>
  <c r="AD3" i="1" s="1"/>
  <c r="AA2" i="1"/>
  <c r="AB2" i="1" s="1"/>
  <c r="AC2" i="1" s="1"/>
  <c r="AD2" i="1" s="1"/>
  <c r="F30" i="3"/>
  <c r="E30" i="3"/>
  <c r="D30" i="3"/>
  <c r="C30" i="3"/>
  <c r="F18" i="3"/>
  <c r="E18" i="3"/>
  <c r="D18" i="3"/>
  <c r="C18" i="3"/>
  <c r="F11" i="3"/>
  <c r="E11" i="3"/>
  <c r="D11" i="3"/>
  <c r="C11" i="3"/>
  <c r="H30" i="3"/>
  <c r="H23" i="3"/>
  <c r="H18" i="3"/>
  <c r="H11" i="3"/>
  <c r="J22" i="2"/>
  <c r="J16" i="2"/>
  <c r="J8" i="2"/>
  <c r="J33" i="2"/>
  <c r="H13" i="5"/>
  <c r="H9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F9D409-BC8B-4AAE-A8E6-17C49CF32966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5705847-08AD-4C21-B4A0-B413AF055659}" name="WorksheetConnection_ALL DATA!$A$1:$AF$500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ALLDATAA1AF5001"/>
        </x15:connection>
      </ext>
    </extLst>
  </connection>
  <connection id="3" xr16:uid="{AA906024-7AD4-4D9D-AC64-65CD55408100}" name="WorksheetConnection_ALL DATA!$A$1:$AF$771" type="102" refreshedVersion="8" minRefreshableVersion="5">
    <extLst>
      <ext xmlns:x15="http://schemas.microsoft.com/office/spreadsheetml/2010/11/main" uri="{DE250136-89BD-433C-8126-D09CA5730AF9}">
        <x15:connection id="Range 2" autoDelete="1">
          <x15:rangePr sourceName="_xlcn.WorksheetConnection_ALLDATAA1AF771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Range].[ALL 3 DAYS].&amp;[Y]}"/>
    <s v="{[Range 2].[ALL 3 DAYS].&amp;[Y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<sst xmlns="http://schemas.openxmlformats.org/spreadsheetml/2006/main" count="1482" uniqueCount="209">
  <si>
    <t>Date</t>
  </si>
  <si>
    <t>Division</t>
  </si>
  <si>
    <t>Position</t>
  </si>
  <si>
    <t>Number</t>
  </si>
  <si>
    <t>Code</t>
  </si>
  <si>
    <t>Club</t>
  </si>
  <si>
    <t>Rider</t>
  </si>
  <si>
    <t>Horse</t>
  </si>
  <si>
    <t>Ride Type</t>
  </si>
  <si>
    <t>Distance</t>
  </si>
  <si>
    <t>Ride</t>
  </si>
  <si>
    <t>Nominated Speed</t>
  </si>
  <si>
    <t>Actual Speed</t>
  </si>
  <si>
    <t>Error Leg 1</t>
  </si>
  <si>
    <t>Error Leg 2</t>
  </si>
  <si>
    <t>Total Error</t>
  </si>
  <si>
    <t>ACTUAL POINTS</t>
  </si>
  <si>
    <t>REASON</t>
  </si>
  <si>
    <t>DISQ</t>
  </si>
  <si>
    <t>PLEASURE</t>
  </si>
  <si>
    <t>Error Leg 3</t>
  </si>
  <si>
    <t>HMS POINTS</t>
  </si>
  <si>
    <t>VET POINTS</t>
  </si>
  <si>
    <t>TIME POINTS</t>
  </si>
  <si>
    <t>Total Points</t>
  </si>
  <si>
    <t>TRAIL</t>
  </si>
  <si>
    <t>TRAIL OPEN</t>
  </si>
  <si>
    <t>1</t>
  </si>
  <si>
    <t>A001</t>
  </si>
  <si>
    <t>PLATINUM</t>
  </si>
  <si>
    <t>RADOMSKY  CINDY</t>
  </si>
  <si>
    <t>BOEYENS  DEBBIE</t>
  </si>
  <si>
    <t>ZIEHL  LARISHA</t>
  </si>
  <si>
    <t>BURGER  LOUWRENS</t>
  </si>
  <si>
    <t>SILOAH DARDASHAN</t>
  </si>
  <si>
    <t>FRIK-EL SOCKS</t>
  </si>
  <si>
    <t>ARGO</t>
  </si>
  <si>
    <t>DE WET</t>
  </si>
  <si>
    <t>MULTI DAY</t>
  </si>
  <si>
    <t>LOURENS  ADONE</t>
  </si>
  <si>
    <t>MCLEAN  BERNICE</t>
  </si>
  <si>
    <t>VORSTER  PETRONELL</t>
  </si>
  <si>
    <t>NYIRENDA  PANJI</t>
  </si>
  <si>
    <t>KAYNE  ANNE-MARIE</t>
  </si>
  <si>
    <t>HEART</t>
  </si>
  <si>
    <t>BELLOOSA TAZANNE</t>
  </si>
  <si>
    <t>VAN DER WATH ABNER</t>
  </si>
  <si>
    <t>ANGEL</t>
  </si>
  <si>
    <t>MEADOWLARK TOBYS DOUBLE O SEVEN</t>
  </si>
  <si>
    <t>TEAM</t>
  </si>
  <si>
    <t>Grand Total</t>
  </si>
  <si>
    <t>Sum of ACTUAL POINTS</t>
  </si>
  <si>
    <t>Sum of TIME POINTS</t>
  </si>
  <si>
    <t>Sum of VET POINTS</t>
  </si>
  <si>
    <t>Sum of HMS POINTS</t>
  </si>
  <si>
    <t>LUCOUW  NADIA</t>
  </si>
  <si>
    <t>EL GALAL LUCILLE</t>
  </si>
  <si>
    <t>PARTOVI  AMY</t>
  </si>
  <si>
    <t>OLYMPUS BOESMAN</t>
  </si>
  <si>
    <t>PARTOVI  ABBY</t>
  </si>
  <si>
    <t>BLOMMETJIE</t>
  </si>
  <si>
    <t>team results</t>
  </si>
  <si>
    <t>PLEASURE Total</t>
  </si>
  <si>
    <t>TRAIL Total</t>
  </si>
  <si>
    <t>ALL 3 DAYS</t>
  </si>
  <si>
    <t>INDIVIDUAL</t>
  </si>
  <si>
    <t>DROPPED SCORE</t>
  </si>
  <si>
    <t>ONLY 2 MEMBERS</t>
  </si>
  <si>
    <t>GEORGE  IAN</t>
  </si>
  <si>
    <t>PANDORAS SECRET (PHOEBE)</t>
  </si>
  <si>
    <t>JUUL  ARIKE</t>
  </si>
  <si>
    <t>ARISTON</t>
  </si>
  <si>
    <t>GEORGE  MICHELLE</t>
  </si>
  <si>
    <t>LUNA PANDORA</t>
  </si>
  <si>
    <t>JUUL  CHRISTOPHER</t>
  </si>
  <si>
    <t>ACHILLE</t>
  </si>
  <si>
    <t>MENZIES  ISABELLE</t>
  </si>
  <si>
    <t>BELLISIMA PRINCESS BRONWYN</t>
  </si>
  <si>
    <t>Y</t>
  </si>
  <si>
    <t>FIRST</t>
  </si>
  <si>
    <t>SECOND</t>
  </si>
  <si>
    <t>THIRD</t>
  </si>
  <si>
    <t>TEAM WINNERS PLEASURE</t>
  </si>
  <si>
    <t>2ND TEAM PLEASURE</t>
  </si>
  <si>
    <t>3RD TEAM PLEASURE</t>
  </si>
  <si>
    <t>NATIONAL TEAMS</t>
  </si>
  <si>
    <t>OVERALL POSITIONS</t>
  </si>
  <si>
    <t>TOTAL POINTS</t>
  </si>
  <si>
    <t>HORSEMANSHIP POINTS</t>
  </si>
  <si>
    <t xml:space="preserve">HMS points corrected </t>
  </si>
  <si>
    <t>Vet points corrected</t>
  </si>
  <si>
    <t>Time points corrected</t>
  </si>
  <si>
    <t>Actual Points corrected</t>
  </si>
  <si>
    <t>Standardised Distance</t>
  </si>
  <si>
    <t>2</t>
  </si>
  <si>
    <t>A012</t>
  </si>
  <si>
    <t>3</t>
  </si>
  <si>
    <t>A150</t>
  </si>
  <si>
    <t>4</t>
  </si>
  <si>
    <t>SUIKERBOS</t>
  </si>
  <si>
    <t>PLEASURE OPEN</t>
  </si>
  <si>
    <t>A025</t>
  </si>
  <si>
    <t>5</t>
  </si>
  <si>
    <t>A024</t>
  </si>
  <si>
    <t>POTGIETER  DIRK</t>
  </si>
  <si>
    <t>SINGLE DAY</t>
  </si>
  <si>
    <t>A189</t>
  </si>
  <si>
    <t>BINET  BERNICE</t>
  </si>
  <si>
    <t>A004</t>
  </si>
  <si>
    <t>BORDER</t>
  </si>
  <si>
    <t>A151</t>
  </si>
  <si>
    <t>RET</t>
  </si>
  <si>
    <t>DNS</t>
  </si>
  <si>
    <t>PLEASURE JUNIOR</t>
  </si>
  <si>
    <t>N</t>
  </si>
  <si>
    <t>Sum of HMS points corrected</t>
  </si>
  <si>
    <t>Sum of Vet points corrected</t>
  </si>
  <si>
    <t>Sum of Actual Points corrected</t>
  </si>
  <si>
    <t>Sum of Standardised Distance</t>
  </si>
  <si>
    <t>Division 2</t>
  </si>
  <si>
    <t>01/09/2023</t>
  </si>
  <si>
    <t>A194</t>
  </si>
  <si>
    <t>SCHLEMMER  LEANNE</t>
  </si>
  <si>
    <t>IM DONE RUNNIN</t>
  </si>
  <si>
    <t>ECCTRA NATIONALS DAY1</t>
  </si>
  <si>
    <t>A203</t>
  </si>
  <si>
    <t>JOUBERT  TJ</t>
  </si>
  <si>
    <t>DASH</t>
  </si>
  <si>
    <t>WELBECH INDIAN PRINCESS</t>
  </si>
  <si>
    <t>A161</t>
  </si>
  <si>
    <t>PHILLIPS  MICHELLE</t>
  </si>
  <si>
    <t>KEI SOMMERSET</t>
  </si>
  <si>
    <t>A196</t>
  </si>
  <si>
    <t>PHILLIPS  REBECCA</t>
  </si>
  <si>
    <t>RED BARRON</t>
  </si>
  <si>
    <t>02/09/2023</t>
  </si>
  <si>
    <t>ECCTRA NATIONALS DAY2</t>
  </si>
  <si>
    <t>03/09/2023</t>
  </si>
  <si>
    <t>ECCTRA NATIONALS DAY3</t>
  </si>
  <si>
    <t>A212</t>
  </si>
  <si>
    <t>WHEELER  MILLISSA</t>
  </si>
  <si>
    <t>GRINGO STAR</t>
  </si>
  <si>
    <t>A217</t>
  </si>
  <si>
    <t>LE ROUX  SOPHIA</t>
  </si>
  <si>
    <t>NW/GP NATIONALS DAY1</t>
  </si>
  <si>
    <t>A159</t>
  </si>
  <si>
    <t>NIEUWOUDT  LORETTA</t>
  </si>
  <si>
    <t>BISMARCK</t>
  </si>
  <si>
    <t>A226</t>
  </si>
  <si>
    <t>VAN DER WESTHUIZEN  MEGAN</t>
  </si>
  <si>
    <t>CALVYN</t>
  </si>
  <si>
    <t>A234</t>
  </si>
  <si>
    <t>VAN DER WESTHUIZEN  KATIE</t>
  </si>
  <si>
    <t>WHISPER</t>
  </si>
  <si>
    <t>FS SO MAGIC</t>
  </si>
  <si>
    <t>JUA - MON HELIOS</t>
  </si>
  <si>
    <t>RIDER CHOICE/LOST SHOE</t>
  </si>
  <si>
    <t>BOEYENS DEBBIE</t>
  </si>
  <si>
    <t>KARELTJIE-SCAR</t>
  </si>
  <si>
    <t>A213</t>
  </si>
  <si>
    <t>REYNEKE  KAY-LEE</t>
  </si>
  <si>
    <t>BRANDBACH HANEENA</t>
  </si>
  <si>
    <t>NW/GP NATIONALS DAY2</t>
  </si>
  <si>
    <t>VETTED OUT LEG1</t>
  </si>
  <si>
    <t>A227</t>
  </si>
  <si>
    <t>HEIDMANN  KARIN</t>
  </si>
  <si>
    <t>SHIZAAR HASAN</t>
  </si>
  <si>
    <t>SIARAK AZRAF</t>
  </si>
  <si>
    <t>NW/GP NATIONALS DAY3</t>
  </si>
  <si>
    <t>COURSE NOT COMPLETED</t>
  </si>
  <si>
    <t>ECCTRA</t>
  </si>
  <si>
    <t>NW</t>
  </si>
  <si>
    <t>15/09/2023</t>
  </si>
  <si>
    <t>A047</t>
  </si>
  <si>
    <t>WCCD</t>
  </si>
  <si>
    <t>WECTRA NATIONALS DAY 1</t>
  </si>
  <si>
    <t>A113</t>
  </si>
  <si>
    <t>MYBURGH  JO-MARIE</t>
  </si>
  <si>
    <t>WATERFORD COLOUR OF MAGIC</t>
  </si>
  <si>
    <t>A094</t>
  </si>
  <si>
    <t>A128</t>
  </si>
  <si>
    <t>KOTZE  MARIKE</t>
  </si>
  <si>
    <t>IMPENDULO TRUE BLUE</t>
  </si>
  <si>
    <t>A130</t>
  </si>
  <si>
    <t>DRGR</t>
  </si>
  <si>
    <t>KENT  LIZ</t>
  </si>
  <si>
    <t>PABLO PICASSO</t>
  </si>
  <si>
    <t>A180</t>
  </si>
  <si>
    <t>5180</t>
  </si>
  <si>
    <t>MILLS  ISLA MAIRI</t>
  </si>
  <si>
    <t>DAIZY</t>
  </si>
  <si>
    <t>A090</t>
  </si>
  <si>
    <t>A091</t>
  </si>
  <si>
    <t>16/09/2023</t>
  </si>
  <si>
    <t>WECTRA NATIONALS DAY 2</t>
  </si>
  <si>
    <t>DISQ-GA</t>
  </si>
  <si>
    <t>LAME</t>
  </si>
  <si>
    <t>17/09/2023</t>
  </si>
  <si>
    <t>WECTRA NATIONALS DAY 3</t>
  </si>
  <si>
    <t>A223</t>
  </si>
  <si>
    <t>HEYNS  LIBE</t>
  </si>
  <si>
    <t>LORMAR SHIELD</t>
  </si>
  <si>
    <t>A139</t>
  </si>
  <si>
    <t>JUUL  LIENKE</t>
  </si>
  <si>
    <t>HENHAM ZACK</t>
  </si>
  <si>
    <t>TRAIL JUNIOR</t>
  </si>
  <si>
    <t>WECTRA</t>
  </si>
  <si>
    <t>Sum of Time points corrected</t>
  </si>
  <si>
    <t>PLACINGS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</si>
</sst>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10"/>
      <color rgb="FFFFC000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3">
    <xf numFmtId="0" fontId="0" fillId="0" borderId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  <xf numFmtId="0" fontId="12" fillId="0" borderId="0"/>
    <xf numFmtId="0" fontId="28" fillId="0" borderId="0" applyNumberFormat="0" applyFill="0" applyBorder="0" applyAlignment="0" applyProtection="0"/>
    <xf numFmtId="0" fontId="12" fillId="8" borderId="9" applyNumberFormat="0" applyFont="0" applyAlignment="0" applyProtection="0"/>
    <xf numFmtId="0" fontId="11" fillId="0" borderId="0"/>
    <xf numFmtId="0" fontId="29" fillId="4" borderId="0" applyNumberFormat="0" applyBorder="0" applyAlignment="0" applyProtection="0"/>
    <xf numFmtId="0" fontId="11" fillId="8" borderId="9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30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pivotButton="1"/>
    <xf numFmtId="0" fontId="0" fillId="33" borderId="0" xfId="0" applyFill="1"/>
    <xf numFmtId="0" fontId="31" fillId="34" borderId="11" xfId="0" applyFont="1" applyFill="1" applyBorder="1"/>
    <xf numFmtId="0" fontId="31" fillId="0" borderId="0" xfId="0" applyFont="1"/>
    <xf numFmtId="0" fontId="0" fillId="35" borderId="0" xfId="0" applyFill="1"/>
    <xf numFmtId="0" fontId="32" fillId="0" borderId="0" xfId="0" applyFont="1"/>
    <xf numFmtId="0" fontId="33" fillId="0" borderId="0" xfId="0" applyFont="1"/>
    <xf numFmtId="0" fontId="35" fillId="0" borderId="0" xfId="0" applyFont="1"/>
    <xf numFmtId="2" fontId="0" fillId="35" borderId="0" xfId="0" applyNumberFormat="1" applyFill="1"/>
    <xf numFmtId="2" fontId="0" fillId="0" borderId="0" xfId="0" applyNumberFormat="1"/>
    <xf numFmtId="2" fontId="34" fillId="35" borderId="0" xfId="0" applyNumberFormat="1" applyFont="1" applyFill="1"/>
    <xf numFmtId="2" fontId="35" fillId="35" borderId="0" xfId="0" applyNumberFormat="1" applyFont="1" applyFill="1"/>
    <xf numFmtId="2" fontId="33" fillId="35" borderId="0" xfId="0" applyNumberFormat="1" applyFont="1" applyFill="1"/>
    <xf numFmtId="2" fontId="34" fillId="0" borderId="0" xfId="0" applyNumberFormat="1" applyFont="1"/>
    <xf numFmtId="2" fontId="36" fillId="0" borderId="0" xfId="0" applyNumberFormat="1" applyFont="1"/>
    <xf numFmtId="2" fontId="35" fillId="0" borderId="0" xfId="0" applyNumberFormat="1" applyFont="1"/>
    <xf numFmtId="2" fontId="36" fillId="35" borderId="0" xfId="0" applyNumberFormat="1" applyFont="1" applyFill="1"/>
    <xf numFmtId="0" fontId="37" fillId="0" borderId="0" xfId="0" applyFont="1"/>
    <xf numFmtId="0" fontId="37" fillId="33" borderId="0" xfId="0" applyFont="1" applyFill="1"/>
    <xf numFmtId="2" fontId="37" fillId="0" borderId="0" xfId="0" applyNumberFormat="1" applyFont="1"/>
    <xf numFmtId="0" fontId="0" fillId="36" borderId="0" xfId="0" applyFill="1"/>
    <xf numFmtId="2" fontId="0" fillId="36" borderId="0" xfId="0" applyNumberFormat="1" applyFill="1"/>
    <xf numFmtId="0" fontId="38" fillId="0" borderId="0" xfId="0" applyFont="1"/>
    <xf numFmtId="2" fontId="0" fillId="0" borderId="0" xfId="0" applyNumberFormat="1" applyAlignment="1">
      <alignment wrapText="1"/>
    </xf>
    <xf numFmtId="0" fontId="40" fillId="0" borderId="1" xfId="0" applyFont="1" applyBorder="1"/>
    <xf numFmtId="0" fontId="40" fillId="0" borderId="1" xfId="0" applyFont="1" applyBorder="1" applyAlignment="1">
      <alignment horizontal="left"/>
    </xf>
    <xf numFmtId="0" fontId="40" fillId="0" borderId="1" xfId="0" applyFont="1" applyBorder="1" applyAlignment="1">
      <alignment horizontal="right"/>
    </xf>
    <xf numFmtId="2" fontId="40" fillId="0" borderId="1" xfId="0" applyNumberFormat="1" applyFont="1" applyBorder="1"/>
    <xf numFmtId="2" fontId="40" fillId="0" borderId="1" xfId="0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0" fontId="40" fillId="33" borderId="1" xfId="0" applyFont="1" applyFill="1" applyBorder="1" applyAlignment="1">
      <alignment horizontal="center" wrapText="1"/>
    </xf>
    <xf numFmtId="2" fontId="40" fillId="3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2" fontId="0" fillId="33" borderId="1" xfId="0" applyNumberFormat="1" applyFill="1" applyBorder="1"/>
    <xf numFmtId="1" fontId="39" fillId="0" borderId="1" xfId="200" applyNumberFormat="1" applyFont="1" applyBorder="1"/>
    <xf numFmtId="2" fontId="39" fillId="0" borderId="1" xfId="200" applyNumberFormat="1" applyFont="1" applyBorder="1"/>
    <xf numFmtId="2" fontId="39" fillId="33" borderId="1" xfId="200" applyNumberFormat="1" applyFont="1" applyFill="1" applyBorder="1"/>
    <xf numFmtId="0" fontId="40" fillId="33" borderId="12" xfId="0" applyFont="1" applyFill="1" applyBorder="1" applyAlignment="1">
      <alignment horizontal="center" wrapText="1"/>
    </xf>
    <xf numFmtId="2" fontId="0" fillId="33" borderId="12" xfId="0" applyNumberFormat="1" applyFill="1" applyBorder="1"/>
    <xf numFmtId="2" fontId="39" fillId="33" borderId="12" xfId="200" applyNumberFormat="1" applyFont="1" applyFill="1" applyBorder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2" fontId="0" fillId="33" borderId="0" xfId="0" applyNumberFormat="1" applyFill="1" applyAlignment="1">
      <alignment wrapText="1"/>
    </xf>
  </cellXfs>
  <cellStyles count="223">
    <cellStyle name="20% - Accent1" xfId="17" builtinId="30" customBuiltin="1"/>
    <cellStyle name="20% - Accent1 10" xfId="202" xr:uid="{0A21C516-FC89-4D18-8D1A-4DE9468DD426}"/>
    <cellStyle name="20% - Accent1 2" xfId="46" xr:uid="{00000000-0005-0000-0000-000001000000}"/>
    <cellStyle name="20% - Accent1 3" xfId="66" xr:uid="{00000000-0005-0000-0000-000002000000}"/>
    <cellStyle name="20% - Accent1 4" xfId="86" xr:uid="{00000000-0005-0000-0000-000003000000}"/>
    <cellStyle name="20% - Accent1 5" xfId="107" xr:uid="{7B47CF4F-C76C-48F8-BD5F-1B917E5E912C}"/>
    <cellStyle name="20% - Accent1 6" xfId="127" xr:uid="{73E2DA92-2692-4A3D-B053-E3E6698DF2C1}"/>
    <cellStyle name="20% - Accent1 7" xfId="147" xr:uid="{7ECC840A-452D-41BE-97E3-A40AAEA67638}"/>
    <cellStyle name="20% - Accent1 8" xfId="168" xr:uid="{0969E26F-FD5D-4487-9D2E-42D42CEC14C7}"/>
    <cellStyle name="20% - Accent1 9" xfId="182" xr:uid="{3CB71A11-BD58-4741-A023-78E6CB32AF66}"/>
    <cellStyle name="20% - Accent2" xfId="21" builtinId="34" customBuiltin="1"/>
    <cellStyle name="20% - Accent2 10" xfId="205" xr:uid="{20EF8603-7A76-4270-BD0B-EC7644CC3DF5}"/>
    <cellStyle name="20% - Accent2 2" xfId="49" xr:uid="{00000000-0005-0000-0000-000005000000}"/>
    <cellStyle name="20% - Accent2 3" xfId="69" xr:uid="{00000000-0005-0000-0000-000006000000}"/>
    <cellStyle name="20% - Accent2 4" xfId="89" xr:uid="{00000000-0005-0000-0000-000007000000}"/>
    <cellStyle name="20% - Accent2 5" xfId="110" xr:uid="{E8668185-76AF-4B08-AD3D-C38DA76475B5}"/>
    <cellStyle name="20% - Accent2 6" xfId="130" xr:uid="{D58C9893-8CB6-4A1A-B9A0-51B67A52EDBB}"/>
    <cellStyle name="20% - Accent2 7" xfId="150" xr:uid="{98728CC6-BCB9-40DE-AB35-BEC199408B4D}"/>
    <cellStyle name="20% - Accent2 8" xfId="170" xr:uid="{075CB116-57C7-442E-9387-6296784E4B44}"/>
    <cellStyle name="20% - Accent2 9" xfId="185" xr:uid="{415DC85A-49FA-4C65-B063-8295FF01A26A}"/>
    <cellStyle name="20% - Accent3" xfId="25" builtinId="38" customBuiltin="1"/>
    <cellStyle name="20% - Accent3 10" xfId="208" xr:uid="{C9653177-5194-45E8-B3D2-C7F22E0D930B}"/>
    <cellStyle name="20% - Accent3 2" xfId="52" xr:uid="{00000000-0005-0000-0000-000009000000}"/>
    <cellStyle name="20% - Accent3 3" xfId="72" xr:uid="{00000000-0005-0000-0000-00000A000000}"/>
    <cellStyle name="20% - Accent3 4" xfId="92" xr:uid="{00000000-0005-0000-0000-00000B000000}"/>
    <cellStyle name="20% - Accent3 5" xfId="113" xr:uid="{D949D621-90D8-4AFD-8863-0F81E37BB21F}"/>
    <cellStyle name="20% - Accent3 6" xfId="133" xr:uid="{D7306073-47D2-469E-86D8-1CBBF9C1431B}"/>
    <cellStyle name="20% - Accent3 7" xfId="153" xr:uid="{9F075DB2-E1FC-4600-8852-AA3ACBD5FCC9}"/>
    <cellStyle name="20% - Accent3 8" xfId="172" xr:uid="{0FA5D128-BFC9-4808-8BEA-6E9411FB4EBE}"/>
    <cellStyle name="20% - Accent3 9" xfId="188" xr:uid="{7E19244E-9244-4F3F-BBF9-BF961F75C3E0}"/>
    <cellStyle name="20% - Accent4" xfId="29" builtinId="42" customBuiltin="1"/>
    <cellStyle name="20% - Accent4 10" xfId="211" xr:uid="{ACA6D9A8-00AE-44D0-A253-E37C7012FA2B}"/>
    <cellStyle name="20% - Accent4 2" xfId="55" xr:uid="{00000000-0005-0000-0000-00000D000000}"/>
    <cellStyle name="20% - Accent4 3" xfId="75" xr:uid="{00000000-0005-0000-0000-00000E000000}"/>
    <cellStyle name="20% - Accent4 4" xfId="95" xr:uid="{00000000-0005-0000-0000-00000F000000}"/>
    <cellStyle name="20% - Accent4 5" xfId="116" xr:uid="{56B7C9D9-3718-40A4-AB08-AA7B08B961E2}"/>
    <cellStyle name="20% - Accent4 6" xfId="136" xr:uid="{F6EEDCBB-B8A6-43CF-8550-0C3EF844C4EB}"/>
    <cellStyle name="20% - Accent4 7" xfId="156" xr:uid="{07A5D8F3-D150-4BF4-A0AA-2D01387C2CE8}"/>
    <cellStyle name="20% - Accent4 8" xfId="174" xr:uid="{AC388A4D-959D-4150-A0FD-A7CD62B04A6A}"/>
    <cellStyle name="20% - Accent4 9" xfId="191" xr:uid="{7DC9F37B-87C4-4517-ADA7-19366921DDE1}"/>
    <cellStyle name="20% - Accent5" xfId="33" builtinId="46" customBuiltin="1"/>
    <cellStyle name="20% - Accent5 10" xfId="214" xr:uid="{28E33A1B-06EB-449B-8694-9A32F540AD52}"/>
    <cellStyle name="20% - Accent5 2" xfId="58" xr:uid="{00000000-0005-0000-0000-000011000000}"/>
    <cellStyle name="20% - Accent5 3" xfId="78" xr:uid="{00000000-0005-0000-0000-000012000000}"/>
    <cellStyle name="20% - Accent5 4" xfId="98" xr:uid="{00000000-0005-0000-0000-000013000000}"/>
    <cellStyle name="20% - Accent5 5" xfId="119" xr:uid="{B760A72B-849A-4875-8730-D93BAA333FF3}"/>
    <cellStyle name="20% - Accent5 6" xfId="139" xr:uid="{47CB7C81-79EE-417B-A754-93BB5D79C23B}"/>
    <cellStyle name="20% - Accent5 7" xfId="159" xr:uid="{2AE84A99-731C-4B98-B18B-31F2890E5A9B}"/>
    <cellStyle name="20% - Accent5 8" xfId="176" xr:uid="{A45157B1-1728-4485-B3C2-303EF3A7F4B3}"/>
    <cellStyle name="20% - Accent5 9" xfId="194" xr:uid="{B239C88C-D307-4FC3-9254-9241F701B59F}"/>
    <cellStyle name="20% - Accent6" xfId="37" builtinId="50" customBuiltin="1"/>
    <cellStyle name="20% - Accent6 10" xfId="217" xr:uid="{E6FF9754-9751-459F-A96E-1C1B7E2ED6A3}"/>
    <cellStyle name="20% - Accent6 2" xfId="61" xr:uid="{00000000-0005-0000-0000-000015000000}"/>
    <cellStyle name="20% - Accent6 3" xfId="81" xr:uid="{00000000-0005-0000-0000-000016000000}"/>
    <cellStyle name="20% - Accent6 4" xfId="101" xr:uid="{00000000-0005-0000-0000-000017000000}"/>
    <cellStyle name="20% - Accent6 5" xfId="122" xr:uid="{CE615BB6-FEE7-4464-A4F4-2D209948A81A}"/>
    <cellStyle name="20% - Accent6 6" xfId="142" xr:uid="{D3249CD7-C80A-44B2-8A53-457889A6CC53}"/>
    <cellStyle name="20% - Accent6 7" xfId="162" xr:uid="{9B5BAAE2-8556-4061-A000-F19B9F1B856B}"/>
    <cellStyle name="20% - Accent6 8" xfId="178" xr:uid="{252B5794-FC85-4358-BE8E-1A820834EBDC}"/>
    <cellStyle name="20% - Accent6 9" xfId="197" xr:uid="{60644213-A7CB-40D7-A50F-86E3A6D2BA02}"/>
    <cellStyle name="40% - Accent1" xfId="18" builtinId="31" customBuiltin="1"/>
    <cellStyle name="40% - Accent1 10" xfId="203" xr:uid="{C119CC3A-DCB0-4A55-8263-F707795A640C}"/>
    <cellStyle name="40% - Accent1 2" xfId="47" xr:uid="{00000000-0005-0000-0000-000019000000}"/>
    <cellStyle name="40% - Accent1 3" xfId="67" xr:uid="{00000000-0005-0000-0000-00001A000000}"/>
    <cellStyle name="40% - Accent1 4" xfId="87" xr:uid="{00000000-0005-0000-0000-00001B000000}"/>
    <cellStyle name="40% - Accent1 5" xfId="108" xr:uid="{00A665A9-4CF3-4E19-B985-D0FC62A8080B}"/>
    <cellStyle name="40% - Accent1 6" xfId="128" xr:uid="{351DB24C-8C48-4EDE-AAE7-E68D3CFA10B8}"/>
    <cellStyle name="40% - Accent1 7" xfId="148" xr:uid="{C79228D3-31B2-4082-8B73-03F6BEB04BD6}"/>
    <cellStyle name="40% - Accent1 8" xfId="169" xr:uid="{605EF3E6-A2DA-41B4-96CC-A3F4B7F6B8FB}"/>
    <cellStyle name="40% - Accent1 9" xfId="183" xr:uid="{5E54F2CE-38FC-4F79-821B-BF3F5EFA9A30}"/>
    <cellStyle name="40% - Accent2" xfId="22" builtinId="35" customBuiltin="1"/>
    <cellStyle name="40% - Accent2 10" xfId="206" xr:uid="{6F4443F2-51BA-4CD4-A263-4AFF7BA97AE8}"/>
    <cellStyle name="40% - Accent2 2" xfId="50" xr:uid="{00000000-0005-0000-0000-00001D000000}"/>
    <cellStyle name="40% - Accent2 3" xfId="70" xr:uid="{00000000-0005-0000-0000-00001E000000}"/>
    <cellStyle name="40% - Accent2 4" xfId="90" xr:uid="{00000000-0005-0000-0000-00001F000000}"/>
    <cellStyle name="40% - Accent2 5" xfId="111" xr:uid="{87776FEF-DE51-4D7C-88EA-BC44DED55DA2}"/>
    <cellStyle name="40% - Accent2 6" xfId="131" xr:uid="{4A619BC1-9A1B-446E-9642-B97A2897EA83}"/>
    <cellStyle name="40% - Accent2 7" xfId="151" xr:uid="{2602D5C0-1114-4250-8F61-D967F0D951D3}"/>
    <cellStyle name="40% - Accent2 8" xfId="171" xr:uid="{2C1536C3-8E9F-4C68-90D5-67902AFBCFEE}"/>
    <cellStyle name="40% - Accent2 9" xfId="186" xr:uid="{B9988041-ECA5-48E7-90F1-3FBC7DAF651B}"/>
    <cellStyle name="40% - Accent3" xfId="26" builtinId="39" customBuiltin="1"/>
    <cellStyle name="40% - Accent3 10" xfId="209" xr:uid="{35F612ED-7C7B-448A-88C4-2F3272CFCB4B}"/>
    <cellStyle name="40% - Accent3 2" xfId="53" xr:uid="{00000000-0005-0000-0000-000021000000}"/>
    <cellStyle name="40% - Accent3 3" xfId="73" xr:uid="{00000000-0005-0000-0000-000022000000}"/>
    <cellStyle name="40% - Accent3 4" xfId="93" xr:uid="{00000000-0005-0000-0000-000023000000}"/>
    <cellStyle name="40% - Accent3 5" xfId="114" xr:uid="{04B52A36-BA1E-490E-9CD1-2B8A3FA55777}"/>
    <cellStyle name="40% - Accent3 6" xfId="134" xr:uid="{ACAE2D82-8313-4949-9E84-0BBDEA9858B8}"/>
    <cellStyle name="40% - Accent3 7" xfId="154" xr:uid="{AA441BF0-9004-482B-945F-A19BA5323A08}"/>
    <cellStyle name="40% - Accent3 8" xfId="173" xr:uid="{9EC330A9-D2FB-42ED-95E5-DC81BFD618D9}"/>
    <cellStyle name="40% - Accent3 9" xfId="189" xr:uid="{18EA666B-C92E-430F-918E-479587856CA8}"/>
    <cellStyle name="40% - Accent4" xfId="30" builtinId="43" customBuiltin="1"/>
    <cellStyle name="40% - Accent4 10" xfId="212" xr:uid="{38A23356-2AF5-497F-B4C6-21E5DFF388A7}"/>
    <cellStyle name="40% - Accent4 2" xfId="56" xr:uid="{00000000-0005-0000-0000-000025000000}"/>
    <cellStyle name="40% - Accent4 3" xfId="76" xr:uid="{00000000-0005-0000-0000-000026000000}"/>
    <cellStyle name="40% - Accent4 4" xfId="96" xr:uid="{00000000-0005-0000-0000-000027000000}"/>
    <cellStyle name="40% - Accent4 5" xfId="117" xr:uid="{864A2AF9-7FB0-42D5-A2D7-2637FCD4A8FB}"/>
    <cellStyle name="40% - Accent4 6" xfId="137" xr:uid="{DDE06D8B-1D74-492B-B5D3-764083927F64}"/>
    <cellStyle name="40% - Accent4 7" xfId="157" xr:uid="{1F677AC7-172D-40C8-9713-EEEC2B3F8EA3}"/>
    <cellStyle name="40% - Accent4 8" xfId="175" xr:uid="{F8AA0CC2-6BFB-4112-82F5-8E83893A455A}"/>
    <cellStyle name="40% - Accent4 9" xfId="192" xr:uid="{1FB3C086-A3FF-4C9D-81F5-94AE919C4736}"/>
    <cellStyle name="40% - Accent5" xfId="34" builtinId="47" customBuiltin="1"/>
    <cellStyle name="40% - Accent5 10" xfId="215" xr:uid="{93CEDEF8-F888-464C-9DA6-E50FF524EC31}"/>
    <cellStyle name="40% - Accent5 2" xfId="59" xr:uid="{00000000-0005-0000-0000-000029000000}"/>
    <cellStyle name="40% - Accent5 3" xfId="79" xr:uid="{00000000-0005-0000-0000-00002A000000}"/>
    <cellStyle name="40% - Accent5 4" xfId="99" xr:uid="{00000000-0005-0000-0000-00002B000000}"/>
    <cellStyle name="40% - Accent5 5" xfId="120" xr:uid="{B8439238-8EFE-434D-8BBC-E454F7DD5705}"/>
    <cellStyle name="40% - Accent5 6" xfId="140" xr:uid="{ADA2D66C-6CF5-4D4D-B5FB-4BEBFF980E21}"/>
    <cellStyle name="40% - Accent5 7" xfId="160" xr:uid="{1D90A649-E41B-4CC8-916A-402BAD958DA7}"/>
    <cellStyle name="40% - Accent5 8" xfId="177" xr:uid="{E1AC9541-5833-4FD2-BFA4-7894B74ABE7A}"/>
    <cellStyle name="40% - Accent5 9" xfId="195" xr:uid="{0621484A-FC4C-423A-93E3-B2353653D500}"/>
    <cellStyle name="40% - Accent6" xfId="38" builtinId="51" customBuiltin="1"/>
    <cellStyle name="40% - Accent6 10" xfId="218" xr:uid="{15DA399C-E79F-44F5-AF5A-75E82CCCA1CF}"/>
    <cellStyle name="40% - Accent6 2" xfId="62" xr:uid="{00000000-0005-0000-0000-00002D000000}"/>
    <cellStyle name="40% - Accent6 3" xfId="82" xr:uid="{00000000-0005-0000-0000-00002E000000}"/>
    <cellStyle name="40% - Accent6 4" xfId="102" xr:uid="{00000000-0005-0000-0000-00002F000000}"/>
    <cellStyle name="40% - Accent6 5" xfId="123" xr:uid="{5C3899A6-6CEA-4F39-9796-3DDD44D359F3}"/>
    <cellStyle name="40% - Accent6 6" xfId="143" xr:uid="{BEC143F7-94DD-4B0A-A70D-394843AD4D7B}"/>
    <cellStyle name="40% - Accent6 7" xfId="163" xr:uid="{0E4659C1-CA24-4637-9991-7CB49316ECEA}"/>
    <cellStyle name="40% - Accent6 8" xfId="179" xr:uid="{DAABFAA5-01FA-4DB6-BD6F-28B29AABB0C2}"/>
    <cellStyle name="40% - Accent6 9" xfId="198" xr:uid="{7F1F7B54-AF6A-465B-92CD-2CB444D345CF}"/>
    <cellStyle name="60% - Accent1" xfId="19" builtinId="32" customBuiltin="1"/>
    <cellStyle name="60% - Accent1 2" xfId="48" xr:uid="{00000000-0005-0000-0000-000031000000}"/>
    <cellStyle name="60% - Accent1 3" xfId="68" xr:uid="{00000000-0005-0000-0000-000032000000}"/>
    <cellStyle name="60% - Accent1 4" xfId="88" xr:uid="{00000000-0005-0000-0000-000033000000}"/>
    <cellStyle name="60% - Accent1 5" xfId="109" xr:uid="{30923DA0-44F7-4601-B07F-3AC0698470EE}"/>
    <cellStyle name="60% - Accent1 6" xfId="129" xr:uid="{9D79E243-744E-442A-A8B7-1CF482C5586C}"/>
    <cellStyle name="60% - Accent1 7" xfId="149" xr:uid="{FA990CC2-3516-49F4-AAC8-CDE06B6E168A}"/>
    <cellStyle name="60% - Accent1 8" xfId="184" xr:uid="{505726FC-336A-4805-A376-B1BB8564FC3E}"/>
    <cellStyle name="60% - Accent1 9" xfId="204" xr:uid="{D290705D-7823-4527-8A08-249A774E2DB2}"/>
    <cellStyle name="60% - Accent2" xfId="23" builtinId="36" customBuiltin="1"/>
    <cellStyle name="60% - Accent2 2" xfId="51" xr:uid="{00000000-0005-0000-0000-000035000000}"/>
    <cellStyle name="60% - Accent2 3" xfId="71" xr:uid="{00000000-0005-0000-0000-000036000000}"/>
    <cellStyle name="60% - Accent2 4" xfId="91" xr:uid="{00000000-0005-0000-0000-000037000000}"/>
    <cellStyle name="60% - Accent2 5" xfId="112" xr:uid="{09C3D606-66C1-4F51-B85F-F6ABA20D392A}"/>
    <cellStyle name="60% - Accent2 6" xfId="132" xr:uid="{E9DD18F9-24CB-4FA3-9909-778E42C4B90E}"/>
    <cellStyle name="60% - Accent2 7" xfId="152" xr:uid="{96DC8C77-8E4A-4110-9E60-FB9A71980FEF}"/>
    <cellStyle name="60% - Accent2 8" xfId="187" xr:uid="{EEDAF722-4F92-48FD-B09E-6AA74F4EA3E7}"/>
    <cellStyle name="60% - Accent2 9" xfId="207" xr:uid="{F921AF66-0BD4-41C9-BE1A-F64CECB18ABC}"/>
    <cellStyle name="60% - Accent3" xfId="27" builtinId="40" customBuiltin="1"/>
    <cellStyle name="60% - Accent3 2" xfId="54" xr:uid="{00000000-0005-0000-0000-000039000000}"/>
    <cellStyle name="60% - Accent3 3" xfId="74" xr:uid="{00000000-0005-0000-0000-00003A000000}"/>
    <cellStyle name="60% - Accent3 4" xfId="94" xr:uid="{00000000-0005-0000-0000-00003B000000}"/>
    <cellStyle name="60% - Accent3 5" xfId="115" xr:uid="{F242CB04-5071-4674-BA2D-90E2406D6688}"/>
    <cellStyle name="60% - Accent3 6" xfId="135" xr:uid="{96910A5D-C9F7-409A-B30B-0389C0918BAE}"/>
    <cellStyle name="60% - Accent3 7" xfId="155" xr:uid="{47E302EF-E7A2-4D83-8702-468804E4A505}"/>
    <cellStyle name="60% - Accent3 8" xfId="190" xr:uid="{78ED89C5-BB4A-497B-A72C-4B63BB102FCC}"/>
    <cellStyle name="60% - Accent3 9" xfId="210" xr:uid="{BBABA727-DDA6-4B56-890D-A311A3D902FF}"/>
    <cellStyle name="60% - Accent4" xfId="31" builtinId="44" customBuiltin="1"/>
    <cellStyle name="60% - Accent4 2" xfId="57" xr:uid="{00000000-0005-0000-0000-00003D000000}"/>
    <cellStyle name="60% - Accent4 3" xfId="77" xr:uid="{00000000-0005-0000-0000-00003E000000}"/>
    <cellStyle name="60% - Accent4 4" xfId="97" xr:uid="{00000000-0005-0000-0000-00003F000000}"/>
    <cellStyle name="60% - Accent4 5" xfId="118" xr:uid="{779D4A22-A3A3-4048-9710-ABF971F05938}"/>
    <cellStyle name="60% - Accent4 6" xfId="138" xr:uid="{80347B39-410C-4FA0-A01C-2B47A1748F46}"/>
    <cellStyle name="60% - Accent4 7" xfId="158" xr:uid="{46676DA4-B34E-4337-AA3D-CD240FFCBFD1}"/>
    <cellStyle name="60% - Accent4 8" xfId="193" xr:uid="{56F9D113-1469-49FD-802F-882C1B0A4EF5}"/>
    <cellStyle name="60% - Accent4 9" xfId="213" xr:uid="{93EE3D9F-0020-4FB0-BA5B-ACCC4DF0AD5D}"/>
    <cellStyle name="60% - Accent5" xfId="35" builtinId="48" customBuiltin="1"/>
    <cellStyle name="60% - Accent5 2" xfId="60" xr:uid="{00000000-0005-0000-0000-000041000000}"/>
    <cellStyle name="60% - Accent5 3" xfId="80" xr:uid="{00000000-0005-0000-0000-000042000000}"/>
    <cellStyle name="60% - Accent5 4" xfId="100" xr:uid="{00000000-0005-0000-0000-000043000000}"/>
    <cellStyle name="60% - Accent5 5" xfId="121" xr:uid="{F583FE4B-81F9-4F0E-AC49-F903AA491EF0}"/>
    <cellStyle name="60% - Accent5 6" xfId="141" xr:uid="{F3256114-6BCA-4C2A-AE90-A05B9A54924F}"/>
    <cellStyle name="60% - Accent5 7" xfId="161" xr:uid="{D241E03B-500F-4F77-B13A-2FDE9416EE7E}"/>
    <cellStyle name="60% - Accent5 8" xfId="196" xr:uid="{40509A3F-4533-4B39-9CD7-0F0F0FB5D92A}"/>
    <cellStyle name="60% - Accent5 9" xfId="216" xr:uid="{81FEE2EF-7A67-4B66-AA47-695EA64A3DB1}"/>
    <cellStyle name="60% - Accent6" xfId="39" builtinId="52" customBuiltin="1"/>
    <cellStyle name="60% - Accent6 2" xfId="63" xr:uid="{00000000-0005-0000-0000-000045000000}"/>
    <cellStyle name="60% - Accent6 3" xfId="83" xr:uid="{00000000-0005-0000-0000-000046000000}"/>
    <cellStyle name="60% - Accent6 4" xfId="103" xr:uid="{00000000-0005-0000-0000-000047000000}"/>
    <cellStyle name="60% - Accent6 5" xfId="124" xr:uid="{BB07DFCF-98A8-4D26-92B0-5F91848658A3}"/>
    <cellStyle name="60% - Accent6 6" xfId="144" xr:uid="{985653E2-A2FA-413E-BE30-6603990A4740}"/>
    <cellStyle name="60% - Accent6 7" xfId="164" xr:uid="{10CBFECC-6EA5-4BFE-8D59-C1E4246B7541}"/>
    <cellStyle name="60% - Accent6 8" xfId="199" xr:uid="{9B215338-8987-49D0-8859-1BEB17B20A81}"/>
    <cellStyle name="60% - Accent6 9" xfId="219" xr:uid="{7E63ACB6-7FC4-4E16-B0F6-BEB274501236}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eutral 2" xfId="44" xr:uid="{00000000-0005-0000-0000-00005A000000}"/>
    <cellStyle name="Normal" xfId="0" builtinId="0"/>
    <cellStyle name="Normal 10" xfId="180" xr:uid="{A8D5FA8C-D6BE-48C2-93A7-C4268DC67A67}"/>
    <cellStyle name="Normal 11" xfId="200" xr:uid="{B6CF3E46-ACF9-4600-A775-D7A3E084AB8A}"/>
    <cellStyle name="Normal 12" xfId="220" xr:uid="{2368A715-EDCF-4604-A340-AE59DCC7F1AA}"/>
    <cellStyle name="Normal 13" xfId="221" xr:uid="{0CE4F05D-DB15-413B-9318-6F711D769D77}"/>
    <cellStyle name="Normal 14" xfId="222" xr:uid="{7F7766DF-31A9-48B7-9913-068CC6088DD1}"/>
    <cellStyle name="Normal 2" xfId="40" xr:uid="{00000000-0005-0000-0000-00005C000000}"/>
    <cellStyle name="Normal 3" xfId="43" xr:uid="{00000000-0005-0000-0000-00005D000000}"/>
    <cellStyle name="Normal 4" xfId="64" xr:uid="{00000000-0005-0000-0000-00005E000000}"/>
    <cellStyle name="Normal 5" xfId="84" xr:uid="{00000000-0005-0000-0000-00005F000000}"/>
    <cellStyle name="Normal 6" xfId="105" xr:uid="{C9CC1C48-9427-461A-89D1-A46B2F1DE791}"/>
    <cellStyle name="Normal 7" xfId="125" xr:uid="{54A8942C-9BDE-4E23-B8F5-499A7D81DA42}"/>
    <cellStyle name="Normal 8" xfId="145" xr:uid="{12162A61-A0A6-4970-908D-3802A641C88B}"/>
    <cellStyle name="Normal 9" xfId="165" xr:uid="{AC2D3360-7F0C-4AA7-9B37-14077EB2A62B}"/>
    <cellStyle name="Note 10" xfId="181" xr:uid="{B8B67775-13D6-4094-A3C8-DC3705144CAF}"/>
    <cellStyle name="Note 11" xfId="201" xr:uid="{D4A04D64-30E0-4012-91DF-0A3AA1CDFC10}"/>
    <cellStyle name="Note 2" xfId="42" xr:uid="{00000000-0005-0000-0000-000060000000}"/>
    <cellStyle name="Note 3" xfId="45" xr:uid="{00000000-0005-0000-0000-000061000000}"/>
    <cellStyle name="Note 4" xfId="65" xr:uid="{00000000-0005-0000-0000-000062000000}"/>
    <cellStyle name="Note 5" xfId="85" xr:uid="{00000000-0005-0000-0000-000063000000}"/>
    <cellStyle name="Note 6" xfId="106" xr:uid="{24ADD730-3902-4CA8-A4A5-C5F0C83A0BD9}"/>
    <cellStyle name="Note 7" xfId="126" xr:uid="{ECE124BC-C80C-4F23-B298-6EBF91764B1E}"/>
    <cellStyle name="Note 8" xfId="146" xr:uid="{00957E60-407A-4929-922F-3C3C2953DFF2}"/>
    <cellStyle name="Note 9" xfId="167" xr:uid="{1EB5CDCE-817D-4287-8AAD-45B510C1C275}"/>
    <cellStyle name="Output" xfId="9" builtinId="21" customBuiltin="1"/>
    <cellStyle name="Title" xfId="104" builtinId="15" customBuiltin="1"/>
    <cellStyle name="Title 2" xfId="41" xr:uid="{00000000-0005-0000-0000-000065000000}"/>
    <cellStyle name="Title 3" xfId="166" xr:uid="{8D0BB277-BB12-4098-B244-E2B9A53E50F0}"/>
    <cellStyle name="Total" xfId="15" builtinId="25" customBuiltin="1"/>
    <cellStyle name="Warning Text" xfId="13" builtinId="11" customBuiltin="1"/>
  </cellStyles>
  <dxfs count="126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2" formatCode="0.00"/>
    </dxf>
    <dxf>
      <alignment wrapText="1"/>
    </dxf>
    <dxf>
      <numFmt numFmtId="2" formatCode="0.00"/>
    </dxf>
    <dxf>
      <alignment wrapText="1"/>
    </dxf>
    <dxf>
      <numFmt numFmtId="2" formatCode="0.00"/>
    </dxf>
    <dxf>
      <alignment wrapText="1"/>
    </dxf>
    <dxf>
      <numFmt numFmtId="2" formatCode="0.00"/>
    </dxf>
    <dxf>
      <alignment wrapText="1"/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font>
        <color rgb="FFFFC000"/>
      </font>
    </dxf>
    <dxf>
      <font>
        <b/>
      </font>
    </dxf>
    <dxf>
      <font>
        <color rgb="FF0070C0"/>
      </font>
    </dxf>
    <dxf>
      <font>
        <b/>
      </font>
    </dxf>
    <dxf>
      <font>
        <color rgb="FFFF0000"/>
      </font>
    </dxf>
    <dxf>
      <font>
        <b/>
      </font>
    </dxf>
    <dxf>
      <numFmt numFmtId="2" formatCode="0.00"/>
    </dxf>
    <dxf>
      <numFmt numFmtId="2" formatCode="0.00"/>
    </dxf>
    <dxf>
      <font>
        <color rgb="FFFFC000"/>
      </font>
    </dxf>
    <dxf>
      <font>
        <b/>
      </font>
    </dxf>
    <dxf>
      <font>
        <b/>
      </font>
    </dxf>
    <dxf>
      <font>
        <b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" formatCode="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powerPivotData" Target="model/item.data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7.xml"/><Relationship Id="rId23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neral" refreshedDate="45174.574541319445" createdVersion="8" refreshedVersion="8" minRefreshableVersion="3" recordCount="19" xr:uid="{A1E42E71-111E-4B7D-B551-0F33A6946901}">
  <cacheSource type="worksheet">
    <worksheetSource ref="A1:AE20" sheet="ALL DATA"/>
  </cacheSource>
  <cacheFields count="31">
    <cacheField name="Date" numFmtId="0">
      <sharedItems/>
    </cacheField>
    <cacheField name="Division" numFmtId="0">
      <sharedItems count="3">
        <s v="PLEASURE"/>
        <s v="TRAIL"/>
        <s v="KOPPIE" u="1"/>
      </sharedItems>
    </cacheField>
    <cacheField name="Position" numFmtId="1">
      <sharedItems containsMixedTypes="1" containsNumber="1" containsInteger="1" minValue="1" maxValue="1"/>
    </cacheField>
    <cacheField name="Number" numFmtId="1">
      <sharedItems/>
    </cacheField>
    <cacheField name="Code" numFmtId="1">
      <sharedItems/>
    </cacheField>
    <cacheField name="Club" numFmtId="0">
      <sharedItems/>
    </cacheField>
    <cacheField name="Rider" numFmtId="1">
      <sharedItems count="49">
        <s v="SCHLEMMER  LEANNE"/>
        <s v="JOUBERT  TJ"/>
        <s v="LUCOUW  NADIA"/>
        <s v="PHILLIPS  MICHELLE"/>
        <s v="PHILLIPS  REBECCA"/>
        <s v="PARTOVI  ABBY"/>
        <s v="WHEELER  MILLISSA"/>
        <s v="RADOMSKY  CINDY" u="1"/>
        <s v="BOEYENS  DEBBIE" u="1"/>
        <s v="ZIEHL  LARISHA" u="1"/>
        <s v="BURGER  LOUWRENS" u="1"/>
        <s v="LOURENS  ADONE" u="1"/>
        <s v="MCLEAN  BERNICE" u="1"/>
        <s v="VORSTER  PETRONELL" u="1"/>
        <s v="NYIRENDA  PANJI" u="1"/>
        <s v="STRAUSS  VERONICA" u="1"/>
        <s v="POTGIETER  DIRK" u="1"/>
        <s v="NEATE  MEGAN-AMY" u="1"/>
        <s v="KAYNE  ANNE-MARIE" u="1"/>
        <s v="VAN DER MERWE  CHRISTINE" u="1"/>
        <s v="STANDER  LIDA" u="1"/>
        <s v="BURGER  HEINRICH" u="1"/>
        <s v="BINET  BERNICE" u="1"/>
        <s v="PARTOVI  AMY" u="1"/>
        <s v="KENT  LIZ" u="1"/>
        <s v="SWART  NADIA" u="1"/>
        <s v="BOSCH  REINECKE" u="1"/>
        <s v="READINGS  LEILA" u="1"/>
        <s v="SMUTS  CARMIA" u="1"/>
        <s v="STEYN-KOTZE  JOLEEN" u="1"/>
        <s v="GEORGE  IAN" u="1"/>
        <s v="JUUL  ARIKE" u="1"/>
        <s v="GEORGE  MICHELLE" u="1"/>
        <s v="JUUL  CHRISTOPHER" u="1"/>
        <s v="VAN RENSBURG  MARET" u="1"/>
        <s v="BUTCHER  SIMON" u="1"/>
        <s v="MENZIES  ISABELLE" u="1"/>
        <s v="SWANEPOEL  LOUWMARIE" u="1"/>
        <s v="KOTZE  MARIKE" u="1"/>
        <s v="LAMBRECHTS  JUDY" u="1"/>
        <s v="MARAIS DE LANGE  ELRIKE" u="1"/>
        <s v="MILLAR  TRUDY" u="1"/>
        <s v="VAN ZYL  CARA" u="1"/>
        <s v="DU PLESSIS  KATHY" u="1"/>
        <s v="DU PLESSIS  KATELYN" u="1"/>
        <s v="BOSHOFF  SERENDA" u="1"/>
        <s v="JUUL  LIENKE" u="1"/>
        <s v="SAAIMAN  NADINE" u="1"/>
        <s v="WAHL  CARLEN" u="1"/>
      </sharedItems>
    </cacheField>
    <cacheField name="Horse" numFmtId="1">
      <sharedItems count="50">
        <s v="IM DONE RUNNIN"/>
        <s v="DASH"/>
        <s v="WELBECH INDIAN PRINCESS"/>
        <s v="KEI SOMMERSET"/>
        <s v="RED BARRON"/>
        <s v="BLOMMETJIE"/>
        <s v="GRINGO STAR"/>
        <s v="SILOAH DARDASHAN" u="1"/>
        <s v="FRIK-EL SOCKS" u="1"/>
        <s v="ARGO" u="1"/>
        <s v="DE WET" u="1"/>
        <s v="HEART" u="1"/>
        <s v="BELLOOSA TAZANNE" u="1"/>
        <s v="VAN DER WATH ABNER" u="1"/>
        <s v="MEADOWLARK TOBYS DOUBLE O SEVEN" u="1"/>
        <s v="JESSICA" u="1"/>
        <s v="JUA-MON HELIOS" u="1"/>
        <s v="SHABAZ EL ZAIM" u="1"/>
        <s v="ANGEL" u="1"/>
        <s v="CASPER" u="1"/>
        <s v="SAB KROG CARINDA" u="1"/>
        <s v="BOB BAILEY" u="1"/>
        <s v="SIDI PAULA" u="1"/>
        <s v="EL GALAL LUCILLE" u="1"/>
        <s v="OLYMPUS BOESMAN" u="1"/>
        <s v="PABLO PICASSO" u="1"/>
        <s v="JORIA VERNI" u="1"/>
        <s v="FAR HILLS ZODIAC" u="1"/>
        <s v="PEPSI" u="1"/>
        <s v="LUKA" u="1"/>
        <s v="DRAFTIQUE PHOEBE" u="1"/>
        <s v="PANDORAS SECRET (PHOEBE)" u="1"/>
        <s v="ARISTON" u="1"/>
        <s v="LUNA PANDORA" u="1"/>
        <s v="ACHILLE" u="1"/>
        <s v="KARORADO CASPER (AKA SPOOK)" u="1"/>
        <s v="HUNTERS COLONEL CUSTARD FLYER" u="1"/>
        <s v="BELLISIMA PRINCESS BRONWYN" u="1"/>
        <s v="SLUYSWYK JOOP" u="1"/>
        <s v="IMPENDULO TRUE BLUE" u="1"/>
        <s v="TIAAN'S SIX SHOOTER" u="1"/>
        <s v="CLIFFORD ROSE QUARTZ" u="1"/>
        <s v="BONKIGE BOSMAR RED-ROBBIN" u="1"/>
        <s v="MAVERICK" u="1"/>
        <s v="ALIEB" u="1"/>
        <s v="BLOK GRACE" u="1"/>
        <s v="PROUD AFRICAN" u="1"/>
        <s v="TRIXIE" u="1"/>
        <s v="SEEPSTEEN REITZ" u="1"/>
        <s v="POTFONTEIN SHARAPOVA" u="1"/>
      </sharedItems>
    </cacheField>
    <cacheField name="Ride Type" numFmtId="0">
      <sharedItems/>
    </cacheField>
    <cacheField name="Distance" numFmtId="2">
      <sharedItems containsSemiMixedTypes="0" containsString="0" containsNumber="1" minValue="11.9" maxValue="40"/>
    </cacheField>
    <cacheField name="Division2" numFmtId="0">
      <sharedItems/>
    </cacheField>
    <cacheField name="Ride" numFmtId="0">
      <sharedItems/>
    </cacheField>
    <cacheField name="Nominated Speed" numFmtId="2">
      <sharedItems containsSemiMixedTypes="0" containsString="0" containsNumber="1" containsInteger="1" minValue="8" maxValue="8"/>
    </cacheField>
    <cacheField name="Actual Speed" numFmtId="2">
      <sharedItems containsSemiMixedTypes="0" containsString="0" containsNumber="1" minValue="4.7175419999999999" maxValue="8.4442620000000002"/>
    </cacheField>
    <cacheField name="Error Leg 1" numFmtId="2">
      <sharedItems containsSemiMixedTypes="0" containsString="0" containsNumber="1" minValue="0.01" maxValue="3.92"/>
    </cacheField>
    <cacheField name="Error Leg 2" numFmtId="2">
      <sharedItems containsSemiMixedTypes="0" containsString="0" containsNumber="1" minValue="0" maxValue="2.54"/>
    </cacheField>
    <cacheField name="Error Leg 3" numFmtId="2">
      <sharedItems containsSemiMixedTypes="0" containsString="0" containsNumber="1" containsInteger="1" minValue="0" maxValue="0"/>
    </cacheField>
    <cacheField name="Total Error" numFmtId="2">
      <sharedItems containsSemiMixedTypes="0" containsString="0" containsNumber="1" minValue="0.04" maxValue="6.46"/>
    </cacheField>
    <cacheField name="HMS POINTS" numFmtId="2">
      <sharedItems containsSemiMixedTypes="0" containsString="0" containsNumber="1" minValue="9.0399999999999991" maxValue="38.4"/>
    </cacheField>
    <cacheField name="VET POINTS" numFmtId="2">
      <sharedItems containsSemiMixedTypes="0" containsString="0" containsNumber="1" minValue="10.71" maxValue="34.67"/>
    </cacheField>
    <cacheField name="TIME POINTS" numFmtId="2">
      <sharedItems containsSemiMixedTypes="0" containsString="0" containsNumber="1" minValue="2.2799999999999998" maxValue="39.31"/>
    </cacheField>
    <cacheField name="Total Points" numFmtId="2">
      <sharedItems containsSemiMixedTypes="0" containsString="0" containsNumber="1" minValue="22.03" maxValue="110.78"/>
    </cacheField>
    <cacheField name="ACTUAL POINTS" numFmtId="2">
      <sharedItems containsSemiMixedTypes="0" containsString="0" containsNumber="1" minValue="7.34" maxValue="36.93"/>
    </cacheField>
    <cacheField name="DISQ" numFmtId="0">
      <sharedItems containsNonDate="0" containsString="0" containsBlank="1"/>
    </cacheField>
    <cacheField name="REASON" numFmtId="0">
      <sharedItems containsNonDate="0" containsString="0" containsBlank="1"/>
    </cacheField>
    <cacheField name="Standardised Distance" numFmtId="2">
      <sharedItems containsSemiMixedTypes="0" containsString="0" containsNumber="1" containsInteger="1" minValue="10" maxValue="40"/>
    </cacheField>
    <cacheField name="HMS points corrected " numFmtId="2">
      <sharedItems containsSemiMixedTypes="0" containsString="0" containsNumber="1" minValue="7.5966386554621836" maxValue="38.4"/>
    </cacheField>
    <cacheField name="Vet points corrected" numFmtId="2">
      <sharedItems containsSemiMixedTypes="0" containsString="0" containsNumber="1" minValue="9" maxValue="34.67"/>
    </cacheField>
    <cacheField name="Time points corrected" numFmtId="2">
      <sharedItems containsSemiMixedTypes="0" containsString="0" containsNumber="1" minValue="1.9159663865546217" maxValue="39.31"/>
    </cacheField>
    <cacheField name="Actual Points corrected" numFmtId="2">
      <sharedItems containsSemiMixedTypes="0" containsString="0" containsNumber="1" minValue="6.1680672268907557" maxValue="36.93"/>
    </cacheField>
    <cacheField name="TEAM" numFmtId="0">
      <sharedItems containsBlank="1" count="9">
        <s v="ECCTRA"/>
        <m/>
        <s v="NW T" u="1"/>
        <s v="GP P 1" u="1"/>
        <s v="N" u="1"/>
        <s v="NW P" u="1"/>
        <s v="EC P" u="1"/>
        <s v="WC P 1" u="1"/>
        <s v="WC P 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neral" refreshedDate="45174.574541435184" createdVersion="8" refreshedVersion="8" minRefreshableVersion="3" recordCount="19" xr:uid="{CB2E80EB-840F-4809-863E-950948BD9864}">
  <cacheSource type="worksheet">
    <worksheetSource ref="A1:AF20" sheet="ALL DATA"/>
  </cacheSource>
  <cacheFields count="32">
    <cacheField name="Date" numFmtId="0">
      <sharedItems/>
    </cacheField>
    <cacheField name="Division" numFmtId="0">
      <sharedItems count="3">
        <s v="PLEASURE"/>
        <s v="TRAIL"/>
        <s v="KOPPIE" u="1"/>
      </sharedItems>
    </cacheField>
    <cacheField name="Position" numFmtId="1">
      <sharedItems containsMixedTypes="1" containsNumber="1" containsInteger="1" minValue="1" maxValue="1"/>
    </cacheField>
    <cacheField name="Number" numFmtId="1">
      <sharedItems/>
    </cacheField>
    <cacheField name="Code" numFmtId="1">
      <sharedItems/>
    </cacheField>
    <cacheField name="Club" numFmtId="0">
      <sharedItems/>
    </cacheField>
    <cacheField name="Rider" numFmtId="1">
      <sharedItems count="49">
        <s v="SCHLEMMER  LEANNE"/>
        <s v="JOUBERT  TJ"/>
        <s v="LUCOUW  NADIA"/>
        <s v="PHILLIPS  MICHELLE"/>
        <s v="PHILLIPS  REBECCA"/>
        <s v="PARTOVI  ABBY"/>
        <s v="WHEELER  MILLISSA"/>
        <s v="RADOMSKY  CINDY" u="1"/>
        <s v="BOEYENS  DEBBIE" u="1"/>
        <s v="ZIEHL  LARISHA" u="1"/>
        <s v="BURGER  LOUWRENS" u="1"/>
        <s v="LOURENS  ADONE" u="1"/>
        <s v="MCLEAN  BERNICE" u="1"/>
        <s v="VORSTER  PETRONELL" u="1"/>
        <s v="NYIRENDA  PANJI" u="1"/>
        <s v="STRAUSS  VERONICA" u="1"/>
        <s v="POTGIETER  DIRK" u="1"/>
        <s v="NEATE  MEGAN-AMY" u="1"/>
        <s v="KAYNE  ANNE-MARIE" u="1"/>
        <s v="VAN DER MERWE  CHRISTINE" u="1"/>
        <s v="STANDER  LIDA" u="1"/>
        <s v="BURGER  HEINRICH" u="1"/>
        <s v="BINET  BERNICE" u="1"/>
        <s v="PARTOVI  AMY" u="1"/>
        <s v="KENT  LIZ" u="1"/>
        <s v="SWART  NADIA" u="1"/>
        <s v="BOSCH  REINECKE" u="1"/>
        <s v="READINGS  LEILA" u="1"/>
        <s v="SMUTS  CARMIA" u="1"/>
        <s v="STEYN-KOTZE  JOLEEN" u="1"/>
        <s v="GEORGE  IAN" u="1"/>
        <s v="JUUL  ARIKE" u="1"/>
        <s v="GEORGE  MICHELLE" u="1"/>
        <s v="JUUL  CHRISTOPHER" u="1"/>
        <s v="VAN RENSBURG  MARET" u="1"/>
        <s v="BUTCHER  SIMON" u="1"/>
        <s v="MENZIES  ISABELLE" u="1"/>
        <s v="SWANEPOEL  LOUWMARIE" u="1"/>
        <s v="KOTZE  MARIKE" u="1"/>
        <s v="LAMBRECHTS  JUDY" u="1"/>
        <s v="MARAIS DE LANGE  ELRIKE" u="1"/>
        <s v="MILLAR  TRUDY" u="1"/>
        <s v="VAN ZYL  CARA" u="1"/>
        <s v="DU PLESSIS  KATHY" u="1"/>
        <s v="DU PLESSIS  KATELYN" u="1"/>
        <s v="BOSHOFF  SERENDA" u="1"/>
        <s v="JUUL  LIENKE" u="1"/>
        <s v="SAAIMAN  NADINE" u="1"/>
        <s v="WAHL  CARLEN" u="1"/>
      </sharedItems>
    </cacheField>
    <cacheField name="Horse" numFmtId="1">
      <sharedItems count="50">
        <s v="IM DONE RUNNIN"/>
        <s v="DASH"/>
        <s v="WELBECH INDIAN PRINCESS"/>
        <s v="KEI SOMMERSET"/>
        <s v="RED BARRON"/>
        <s v="BLOMMETJIE"/>
        <s v="GRINGO STAR"/>
        <s v="SILOAH DARDASHAN" u="1"/>
        <s v="FRIK-EL SOCKS" u="1"/>
        <s v="ARGO" u="1"/>
        <s v="DE WET" u="1"/>
        <s v="HEART" u="1"/>
        <s v="BELLOOSA TAZANNE" u="1"/>
        <s v="VAN DER WATH ABNER" u="1"/>
        <s v="MEADOWLARK TOBYS DOUBLE O SEVEN" u="1"/>
        <s v="JESSICA" u="1"/>
        <s v="JUA-MON HELIOS" u="1"/>
        <s v="SHABAZ EL ZAIM" u="1"/>
        <s v="ANGEL" u="1"/>
        <s v="CASPER" u="1"/>
        <s v="SAB KROG CARINDA" u="1"/>
        <s v="BOB BAILEY" u="1"/>
        <s v="SIDI PAULA" u="1"/>
        <s v="EL GALAL LUCILLE" u="1"/>
        <s v="OLYMPUS BOESMAN" u="1"/>
        <s v="PABLO PICASSO" u="1"/>
        <s v="JORIA VERNI" u="1"/>
        <s v="FAR HILLS ZODIAC" u="1"/>
        <s v="PEPSI" u="1"/>
        <s v="LUKA" u="1"/>
        <s v="DRAFTIQUE PHOEBE" u="1"/>
        <s v="PANDORAS SECRET (PHOEBE)" u="1"/>
        <s v="ARISTON" u="1"/>
        <s v="LUNA PANDORA" u="1"/>
        <s v="ACHILLE" u="1"/>
        <s v="KARORADO CASPER (AKA SPOOK)" u="1"/>
        <s v="HUNTERS COLONEL CUSTARD FLYER" u="1"/>
        <s v="BELLISIMA PRINCESS BRONWYN" u="1"/>
        <s v="SLUYSWYK JOOP" u="1"/>
        <s v="IMPENDULO TRUE BLUE" u="1"/>
        <s v="TIAAN'S SIX SHOOTER" u="1"/>
        <s v="CLIFFORD ROSE QUARTZ" u="1"/>
        <s v="BONKIGE BOSMAR RED-ROBBIN" u="1"/>
        <s v="MAVERICK" u="1"/>
        <s v="ALIEB" u="1"/>
        <s v="BLOK GRACE" u="1"/>
        <s v="PROUD AFRICAN" u="1"/>
        <s v="TRIXIE" u="1"/>
        <s v="SEEPSTEEN REITZ" u="1"/>
        <s v="POTFONTEIN SHARAPOVA" u="1"/>
      </sharedItems>
    </cacheField>
    <cacheField name="Ride Type" numFmtId="0">
      <sharedItems/>
    </cacheField>
    <cacheField name="Distance" numFmtId="2">
      <sharedItems containsSemiMixedTypes="0" containsString="0" containsNumber="1" minValue="11.9" maxValue="40"/>
    </cacheField>
    <cacheField name="Division2" numFmtId="0">
      <sharedItems/>
    </cacheField>
    <cacheField name="Ride" numFmtId="0">
      <sharedItems/>
    </cacheField>
    <cacheField name="Nominated Speed" numFmtId="2">
      <sharedItems containsSemiMixedTypes="0" containsString="0" containsNumber="1" containsInteger="1" minValue="8" maxValue="8"/>
    </cacheField>
    <cacheField name="Actual Speed" numFmtId="2">
      <sharedItems containsSemiMixedTypes="0" containsString="0" containsNumber="1" minValue="4.7175419999999999" maxValue="8.4442620000000002"/>
    </cacheField>
    <cacheField name="Error Leg 1" numFmtId="2">
      <sharedItems containsSemiMixedTypes="0" containsString="0" containsNumber="1" minValue="0.01" maxValue="3.92"/>
    </cacheField>
    <cacheField name="Error Leg 2" numFmtId="2">
      <sharedItems containsSemiMixedTypes="0" containsString="0" containsNumber="1" minValue="0" maxValue="2.54"/>
    </cacheField>
    <cacheField name="Error Leg 3" numFmtId="2">
      <sharedItems containsSemiMixedTypes="0" containsString="0" containsNumber="1" containsInteger="1" minValue="0" maxValue="0"/>
    </cacheField>
    <cacheField name="Total Error" numFmtId="2">
      <sharedItems containsSemiMixedTypes="0" containsString="0" containsNumber="1" minValue="0.04" maxValue="6.46"/>
    </cacheField>
    <cacheField name="HMS POINTS" numFmtId="2">
      <sharedItems containsSemiMixedTypes="0" containsString="0" containsNumber="1" minValue="9.0399999999999991" maxValue="38.4"/>
    </cacheField>
    <cacheField name="VET POINTS" numFmtId="2">
      <sharedItems containsSemiMixedTypes="0" containsString="0" containsNumber="1" minValue="10.71" maxValue="34.67"/>
    </cacheField>
    <cacheField name="TIME POINTS" numFmtId="2">
      <sharedItems containsSemiMixedTypes="0" containsString="0" containsNumber="1" minValue="2.2799999999999998" maxValue="39.31"/>
    </cacheField>
    <cacheField name="Total Points" numFmtId="2">
      <sharedItems containsSemiMixedTypes="0" containsString="0" containsNumber="1" minValue="22.03" maxValue="110.78"/>
    </cacheField>
    <cacheField name="ACTUAL POINTS" numFmtId="2">
      <sharedItems containsSemiMixedTypes="0" containsString="0" containsNumber="1" minValue="7.34" maxValue="36.93"/>
    </cacheField>
    <cacheField name="DISQ" numFmtId="0">
      <sharedItems containsNonDate="0" containsString="0" containsBlank="1"/>
    </cacheField>
    <cacheField name="REASON" numFmtId="0">
      <sharedItems containsNonDate="0" containsString="0" containsBlank="1"/>
    </cacheField>
    <cacheField name="Standardised Distance" numFmtId="2">
      <sharedItems containsSemiMixedTypes="0" containsString="0" containsNumber="1" containsInteger="1" minValue="10" maxValue="40"/>
    </cacheField>
    <cacheField name="HMS points corrected " numFmtId="2">
      <sharedItems containsSemiMixedTypes="0" containsString="0" containsNumber="1" minValue="7.5966386554621836" maxValue="38.4"/>
    </cacheField>
    <cacheField name="Vet points corrected" numFmtId="2">
      <sharedItems containsSemiMixedTypes="0" containsString="0" containsNumber="1" minValue="9" maxValue="34.67"/>
    </cacheField>
    <cacheField name="Time points corrected" numFmtId="2">
      <sharedItems containsSemiMixedTypes="0" containsString="0" containsNumber="1" minValue="1.9159663865546217" maxValue="39.31"/>
    </cacheField>
    <cacheField name="Actual Points corrected" numFmtId="2">
      <sharedItems containsSemiMixedTypes="0" containsString="0" containsNumber="1" minValue="6.1680672268907557" maxValue="36.93"/>
    </cacheField>
    <cacheField name="TEAM" numFmtId="0">
      <sharedItems containsBlank="1"/>
    </cacheField>
    <cacheField name="ALL 3 DAYS" numFmtId="0">
      <sharedItems count="2">
        <s v="Y"/>
        <s v="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eneral" refreshedDate="45191.600752199076" backgroundQuery="1" createdVersion="8" refreshedVersion="8" minRefreshableVersion="3" recordCount="0" supportSubquery="1" supportAdvancedDrill="1" xr:uid="{AA70A719-CE4B-4DF8-9D32-9A55ADABF861}">
  <cacheSource type="external" connectionId="1"/>
  <cacheFields count="8">
    <cacheField name="[Range 1].[ALL 3 DAYS].[ALL 3 DAYS]" caption="ALL 3 DAYS" numFmtId="0" hierarchy="63" level="1">
      <sharedItems containsSemiMixedTypes="0" containsNonDate="0" containsString="0"/>
    </cacheField>
    <cacheField name="[Range 2].[Division 2].[Division 2]" caption="Division 2" numFmtId="0" hierarchy="74" level="1">
      <sharedItems count="3">
        <s v="PLEASURE JUNIOR"/>
        <s v="PLEASURE OPEN"/>
        <s v="TRAIL OPEN"/>
      </sharedItems>
    </cacheField>
    <cacheField name="[Range 2].[Number].[Number]" caption="Number" numFmtId="0" hierarchy="67" level="1">
      <sharedItems count="17">
        <s v="A180"/>
        <s v="A196"/>
        <s v="A234"/>
        <s v="A004"/>
        <s v="A047"/>
        <s v="A113"/>
        <s v="A128"/>
        <s v="A130"/>
        <s v="A159"/>
        <s v="A161"/>
        <s v="A194"/>
        <s v="A203"/>
        <s v="A226"/>
        <s v="A001"/>
        <s v="A091"/>
        <s v="A150"/>
        <s v="A151"/>
      </sharedItems>
    </cacheField>
    <cacheField name="[Range 2].[Rider].[Rider]" caption="Rider" numFmtId="0" hierarchy="70" level="1">
      <sharedItems count="17">
        <s v="MILLS  ISLA MAIRI"/>
        <s v="PHILLIPS  REBECCA"/>
        <s v="VAN DER WESTHUIZEN  KATIE"/>
        <s v="LUCOUW  NADIA"/>
        <s v="MENZIES  ISABELLE"/>
        <s v="MYBURGH  JO-MARIE"/>
        <s v="KOTZE  MARIKE"/>
        <s v="KENT  LIZ"/>
        <s v="NIEUWOUDT  LORETTA"/>
        <s v="PHILLIPS  MICHELLE"/>
        <s v="SCHLEMMER  LEANNE"/>
        <s v="JOUBERT  TJ"/>
        <s v="VAN DER WESTHUIZEN  MEGAN"/>
        <s v="RADOMSKY  CINDY"/>
        <s v="JUUL  ARIKE"/>
        <s v="ZIEHL  LARISHA"/>
        <s v="PARTOVI  ABBY"/>
      </sharedItems>
    </cacheField>
    <cacheField name="[Range 2].[Horse].[Horse]" caption="Horse" numFmtId="0" hierarchy="71" level="1">
      <sharedItems count="17">
        <s v="DAIZY"/>
        <s v="RED BARRON"/>
        <s v="WHISPER"/>
        <s v="WELBECH INDIAN PRINCESS"/>
        <s v="BELLISIMA PRINCESS BRONWYN"/>
        <s v="WATERFORD COLOUR OF MAGIC"/>
        <s v="IMPENDULO TRUE BLUE"/>
        <s v="PABLO PICASSO"/>
        <s v="BISMARCK"/>
        <s v="KEI SOMMERSET"/>
        <s v="IM DONE RUNNIN"/>
        <s v="DASH"/>
        <s v="CALVYN"/>
        <s v="SILOAH DARDASHAN"/>
        <s v="ARISTON"/>
        <s v="ARGO"/>
        <s v="BLOMMETJIE"/>
      </sharedItems>
    </cacheField>
    <cacheField name="[Range 2].[ALL 3 DAYS].[ALL 3 DAYS]" caption="ALL 3 DAYS" numFmtId="0" hierarchy="95" level="1">
      <sharedItems containsSemiMixedTypes="0" containsNonDate="0" containsString="0"/>
    </cacheField>
    <cacheField name="[Measures].[Sum of Actual Points corrected 3]" caption="Sum of Actual Points corrected 3" numFmtId="0" hierarchy="108" level="32767"/>
    <cacheField name="[Measures].[Sum of Standardised Distance 3]" caption="Sum of Standardised Distance 3" numFmtId="0" hierarchy="109" level="32767"/>
  </cacheFields>
  <cacheHierarchies count="113">
    <cacheHierarchy uniqueName="[Range].[Date]" caption="Date" attribute="1" defaultMemberUniqueName="[Range].[Date].[All]" allUniqueName="[Range].[Date].[All]" dimensionUniqueName="[Range]" displayFolder="" count="0" memberValueDatatype="130" unbalanced="0"/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Position]" caption="Position" attribute="1" defaultMemberUniqueName="[Range].[Position].[All]" allUniqueName="[Range].[Position].[All]" dimensionUniqueName="[Range]" displayFolder="" count="0" memberValueDatatype="130" unbalanced="0"/>
    <cacheHierarchy uniqueName="[Range].[Number]" caption="Number" attribute="1" defaultMemberUniqueName="[Range].[Number].[All]" allUniqueName="[Range].[Number].[All]" dimensionUniqueName="[Range]" displayFolder="" count="0" memberValueDatatype="130" unbalanced="0"/>
    <cacheHierarchy uniqueName="[Range].[Code]" caption="Code" attribute="1" defaultMemberUniqueName="[Range].[Code].[All]" allUniqueName="[Range].[Code].[All]" dimensionUniqueName="[Range]" displayFolder="" count="0" memberValueDatatype="130" unbalanced="0"/>
    <cacheHierarchy uniqueName="[Range].[Club]" caption="Club" attribute="1" defaultMemberUniqueName="[Range].[Club].[All]" allUniqueName="[Range].[Club].[All]" dimensionUniqueName="[Range]" displayFolder="" count="0" memberValueDatatype="130" unbalanced="0"/>
    <cacheHierarchy uniqueName="[Range].[Rider]" caption="Rider" attribute="1" defaultMemberUniqueName="[Range].[Rider].[All]" allUniqueName="[Range].[Rider].[All]" dimensionUniqueName="[Range]" displayFolder="" count="0" memberValueDatatype="130" unbalanced="0"/>
    <cacheHierarchy uniqueName="[Range].[Horse]" caption="Horse" attribute="1" defaultMemberUniqueName="[Range].[Horse].[All]" allUniqueName="[Range].[Horse].[All]" dimensionUniqueName="[Range]" displayFolder="" count="0" memberValueDatatype="130" unbalanced="0"/>
    <cacheHierarchy uniqueName="[Range].[Ride Type]" caption="Ride Type" attribute="1" defaultMemberUniqueName="[Range].[Ride Type].[All]" allUniqueName="[Range].[Ride Type].[All]" dimensionUniqueName="[Range]" displayFolder="" count="0" memberValueDatatype="130" unbalanced="0"/>
    <cacheHierarchy uniqueName="[Range].[Distance]" caption="Distance" attribute="1" defaultMemberUniqueName="[Range].[Distance].[All]" allUniqueName="[Range].[Distance].[All]" dimensionUniqueName="[Range]" displayFolder="" count="0" memberValueDatatype="5" unbalanced="0"/>
    <cacheHierarchy uniqueName="[Range].[Division 2]" caption="Division 2" attribute="1" defaultMemberUniqueName="[Range].[Division 2].[All]" allUniqueName="[Range].[Division 2].[All]" dimensionUniqueName="[Range]" displayFolder="" count="0" memberValueDatatype="130" unbalanced="0"/>
    <cacheHierarchy uniqueName="[Range].[Ride]" caption="Ride" attribute="1" defaultMemberUniqueName="[Range].[Ride].[All]" allUniqueName="[Range].[Ride].[All]" dimensionUniqueName="[Range]" displayFolder="" count="0" memberValueDatatype="130" unbalanced="0"/>
    <cacheHierarchy uniqueName="[Range].[Nominated Speed]" caption="Nominated Speed" attribute="1" defaultMemberUniqueName="[Range].[Nominated Speed].[All]" allUniqueName="[Range].[Nominated Speed].[All]" dimensionUniqueName="[Range]" displayFolder="" count="0" memberValueDatatype="20" unbalanced="0"/>
    <cacheHierarchy uniqueName="[Range].[Actual Speed]" caption="Actual Speed" attribute="1" defaultMemberUniqueName="[Range].[Actual Speed].[All]" allUniqueName="[Range].[Actual Speed].[All]" dimensionUniqueName="[Range]" displayFolder="" count="0" memberValueDatatype="5" unbalanced="0"/>
    <cacheHierarchy uniqueName="[Range].[Error Leg 1]" caption="Error Leg 1" attribute="1" defaultMemberUniqueName="[Range].[Error Leg 1].[All]" allUniqueName="[Range].[Error Leg 1].[All]" dimensionUniqueName="[Range]" displayFolder="" count="0" memberValueDatatype="5" unbalanced="0"/>
    <cacheHierarchy uniqueName="[Range].[Error Leg 2]" caption="Error Leg 2" attribute="1" defaultMemberUniqueName="[Range].[Error Leg 2].[All]" allUniqueName="[Range].[Error Leg 2].[All]" dimensionUniqueName="[Range]" displayFolder="" count="0" memberValueDatatype="5" unbalanced="0"/>
    <cacheHierarchy uniqueName="[Range].[Error Leg 3]" caption="Error Leg 3" attribute="1" defaultMemberUniqueName="[Range].[Error Leg 3].[All]" allUniqueName="[Range].[Error Leg 3].[All]" dimensionUniqueName="[Range]" displayFolder="" count="0" memberValueDatatype="20" unbalanced="0"/>
    <cacheHierarchy uniqueName="[Range].[Total Error]" caption="Total Error" attribute="1" defaultMemberUniqueName="[Range].[Total Error].[All]" allUniqueName="[Range].[Total Error].[All]" dimensionUniqueName="[Range]" displayFolder="" count="0" memberValueDatatype="5" unbalanced="0"/>
    <cacheHierarchy uniqueName="[Range].[HMS POINTS]" caption="HMS POINTS" attribute="1" defaultMemberUniqueName="[Range].[HMS POINTS].[All]" allUniqueName="[Range].[HMS POINTS].[All]" dimensionUniqueName="[Range]" displayFolder="" count="0" memberValueDatatype="5" unbalanced="0"/>
    <cacheHierarchy uniqueName="[Range].[VET POINTS]" caption="VET POINTS" attribute="1" defaultMemberUniqueName="[Range].[VET POINTS].[All]" allUniqueName="[Range].[VET POINTS].[All]" dimensionUniqueName="[Range]" displayFolder="" count="0" memberValueDatatype="5" unbalanced="0"/>
    <cacheHierarchy uniqueName="[Range].[TIME POINTS]" caption="TIME POINTS" attribute="1" defaultMemberUniqueName="[Range].[TIME POINTS].[All]" allUniqueName="[Range].[TIME POINTS].[All]" dimensionUniqueName="[Range]" displayFolder="" count="0" memberValueDatatype="5" unbalanced="0"/>
    <cacheHierarchy uniqueName="[Range].[Total Points]" caption="Total Points" attribute="1" defaultMemberUniqueName="[Range].[Total Points].[All]" allUniqueName="[Range].[Total Points].[All]" dimensionUniqueName="[Range]" displayFolder="" count="0" memberValueDatatype="5" unbalanced="0"/>
    <cacheHierarchy uniqueName="[Range].[ACTUAL POINTS]" caption="ACTUAL POINTS" attribute="1" defaultMemberUniqueName="[Range].[ACTUAL POINTS].[All]" allUniqueName="[Range].[ACTUAL POINTS].[All]" dimensionUniqueName="[Range]" displayFolder="" count="0" memberValueDatatype="5" unbalanced="0"/>
    <cacheHierarchy uniqueName="[Range].[DISQ]" caption="DISQ" attribute="1" defaultMemberUniqueName="[Range].[DISQ].[All]" allUniqueName="[Range].[DISQ].[All]" dimensionUniqueName="[Range]" displayFolder="" count="0" memberValueDatatype="130" unbalanced="0"/>
    <cacheHierarchy uniqueName="[Range].[REASON]" caption="REASON" attribute="1" defaultMemberUniqueName="[Range].[REASON].[All]" allUniqueName="[Range].[REASON].[All]" dimensionUniqueName="[Range]" displayFolder="" count="0" memberValueDatatype="130" unbalanced="0"/>
    <cacheHierarchy uniqueName="[Range].[Standardised Distance]" caption="Standardised Distance" attribute="1" defaultMemberUniqueName="[Range].[Standardised Distance].[All]" allUniqueName="[Range].[Standardised Distance].[All]" dimensionUniqueName="[Range]" displayFolder="" count="0" memberValueDatatype="20" unbalanced="0"/>
    <cacheHierarchy uniqueName="[Range].[HMS points corrected]" caption="HMS points corrected" attribute="1" defaultMemberUniqueName="[Range].[HMS points corrected].[All]" allUniqueName="[Range].[HMS points corrected].[All]" dimensionUniqueName="[Range]" displayFolder="" count="0" memberValueDatatype="5" unbalanced="0"/>
    <cacheHierarchy uniqueName="[Range].[Vet points corrected]" caption="Vet points corrected" attribute="1" defaultMemberUniqueName="[Range].[Vet points corrected].[All]" allUniqueName="[Range].[Vet points corrected].[All]" dimensionUniqueName="[Range]" displayFolder="" count="0" memberValueDatatype="5" unbalanced="0"/>
    <cacheHierarchy uniqueName="[Range].[Time points corrected]" caption="Time points corrected" attribute="1" defaultMemberUniqueName="[Range].[Time points corrected].[All]" allUniqueName="[Range].[Time points corrected].[All]" dimensionUniqueName="[Range]" displayFolder="" count="0" memberValueDatatype="5" unbalanced="0"/>
    <cacheHierarchy uniqueName="[Range].[Actual Points corrected]" caption="Actual Points corrected" attribute="1" defaultMemberUniqueName="[Range].[Actual Points corrected].[All]" allUniqueName="[Range].[Actual Points corrected].[All]" dimensionUniqueName="[Range]" displayFolder="" count="0" memberValueDatatype="5" unbalanced="0"/>
    <cacheHierarchy uniqueName="[Range].[TEAM]" caption="TEAM" attribute="1" defaultMemberUniqueName="[Range].[TEAM].[All]" allUniqueName="[Range].[TEAM].[All]" dimensionUniqueName="[Range]" displayFolder="" count="0" memberValueDatatype="130" unbalanced="0"/>
    <cacheHierarchy uniqueName="[Range].[ALL 3 DAYS]" caption="ALL 3 DAYS" attribute="1" defaultMemberUniqueName="[Range].[ALL 3 DAYS].[All]" allUniqueName="[Range].[ALL 3 DAYS].[All]" dimensionUniqueName="[Range]" displayFolder="" count="0" memberValueDatatype="130" unbalanced="0"/>
    <cacheHierarchy uniqueName="[Range 1].[Date]" caption="Date" attribute="1" defaultMemberUniqueName="[Range 1].[Date].[All]" allUniqueName="[Range 1].[Date].[All]" dimensionUniqueName="[Range 1]" displayFolder="" count="0" memberValueDatatype="130" unbalanced="0"/>
    <cacheHierarchy uniqueName="[Range 1].[Division]" caption="Division" attribute="1" defaultMemberUniqueName="[Range 1].[Division].[All]" allUniqueName="[Range 1].[Division].[All]" dimensionUniqueName="[Range 1]" displayFolder="" count="0" memberValueDatatype="130" unbalanced="0"/>
    <cacheHierarchy uniqueName="[Range 1].[Position]" caption="Position" attribute="1" defaultMemberUniqueName="[Range 1].[Position].[All]" allUniqueName="[Range 1].[Position].[All]" dimensionUniqueName="[Range 1]" displayFolder="" count="0" memberValueDatatype="130" unbalanced="0"/>
    <cacheHierarchy uniqueName="[Range 1].[Number]" caption="Number" attribute="1" defaultMemberUniqueName="[Range 1].[Number].[All]" allUniqueName="[Range 1].[Number].[All]" dimensionUniqueName="[Range 1]" displayFolder="" count="0" memberValueDatatype="130" unbalanced="0"/>
    <cacheHierarchy uniqueName="[Range 1].[Code]" caption="Code" attribute="1" defaultMemberUniqueName="[Range 1].[Code].[All]" allUniqueName="[Range 1].[Code].[All]" dimensionUniqueName="[Range 1]" displayFolder="" count="0" memberValueDatatype="130" unbalanced="0"/>
    <cacheHierarchy uniqueName="[Range 1].[Club]" caption="Club" attribute="1" defaultMemberUniqueName="[Range 1].[Club].[All]" allUniqueName="[Range 1].[Club].[All]" dimensionUniqueName="[Range 1]" displayFolder="" count="0" memberValueDatatype="130" unbalanced="0"/>
    <cacheHierarchy uniqueName="[Range 1].[Rider]" caption="Rider" attribute="1" defaultMemberUniqueName="[Range 1].[Rider].[All]" allUniqueName="[Range 1].[Rider].[All]" dimensionUniqueName="[Range 1]" displayFolder="" count="0" memberValueDatatype="130" unbalanced="0"/>
    <cacheHierarchy uniqueName="[Range 1].[Horse]" caption="Horse" attribute="1" defaultMemberUniqueName="[Range 1].[Horse].[All]" allUniqueName="[Range 1].[Horse].[All]" dimensionUniqueName="[Range 1]" displayFolder="" count="0" memberValueDatatype="130" unbalanced="0"/>
    <cacheHierarchy uniqueName="[Range 1].[Ride Type]" caption="Ride Type" attribute="1" defaultMemberUniqueName="[Range 1].[Ride Type].[All]" allUniqueName="[Range 1].[Ride Type].[All]" dimensionUniqueName="[Range 1]" displayFolder="" count="0" memberValueDatatype="130" unbalanced="0"/>
    <cacheHierarchy uniqueName="[Range 1].[Distance]" caption="Distance" attribute="1" defaultMemberUniqueName="[Range 1].[Distance].[All]" allUniqueName="[Range 1].[Distance].[All]" dimensionUniqueName="[Range 1]" displayFolder="" count="0" memberValueDatatype="5" unbalanced="0"/>
    <cacheHierarchy uniqueName="[Range 1].[Division 2]" caption="Division 2" attribute="1" defaultMemberUniqueName="[Range 1].[Division 2].[All]" allUniqueName="[Range 1].[Division 2].[All]" dimensionUniqueName="[Range 1]" displayFolder="" count="0" memberValueDatatype="130" unbalanced="0"/>
    <cacheHierarchy uniqueName="[Range 1].[Ride]" caption="Ride" attribute="1" defaultMemberUniqueName="[Range 1].[Ride].[All]" allUniqueName="[Range 1].[Ride].[All]" dimensionUniqueName="[Range 1]" displayFolder="" count="0" memberValueDatatype="130" unbalanced="0"/>
    <cacheHierarchy uniqueName="[Range 1].[Nominated Speed]" caption="Nominated Speed" attribute="1" defaultMemberUniqueName="[Range 1].[Nominated Speed].[All]" allUniqueName="[Range 1].[Nominated Speed].[All]" dimensionUniqueName="[Range 1]" displayFolder="" count="0" memberValueDatatype="20" unbalanced="0"/>
    <cacheHierarchy uniqueName="[Range 1].[Actual Speed]" caption="Actual Speed" attribute="1" defaultMemberUniqueName="[Range 1].[Actual Speed].[All]" allUniqueName="[Range 1].[Actual Speed].[All]" dimensionUniqueName="[Range 1]" displayFolder="" count="0" memberValueDatatype="5" unbalanced="0"/>
    <cacheHierarchy uniqueName="[Range 1].[Error Leg 1]" caption="Error Leg 1" attribute="1" defaultMemberUniqueName="[Range 1].[Error Leg 1].[All]" allUniqueName="[Range 1].[Error Leg 1].[All]" dimensionUniqueName="[Range 1]" displayFolder="" count="0" memberValueDatatype="5" unbalanced="0"/>
    <cacheHierarchy uniqueName="[Range 1].[Error Leg 2]" caption="Error Leg 2" attribute="1" defaultMemberUniqueName="[Range 1].[Error Leg 2].[All]" allUniqueName="[Range 1].[Error Leg 2].[All]" dimensionUniqueName="[Range 1]" displayFolder="" count="0" memberValueDatatype="5" unbalanced="0"/>
    <cacheHierarchy uniqueName="[Range 1].[Error Leg 3]" caption="Error Leg 3" attribute="1" defaultMemberUniqueName="[Range 1].[Error Leg 3].[All]" allUniqueName="[Range 1].[Error Leg 3].[All]" dimensionUniqueName="[Range 1]" displayFolder="" count="0" memberValueDatatype="20" unbalanced="0"/>
    <cacheHierarchy uniqueName="[Range 1].[Total Error]" caption="Total Error" attribute="1" defaultMemberUniqueName="[Range 1].[Total Error].[All]" allUniqueName="[Range 1].[Total Error].[All]" dimensionUniqueName="[Range 1]" displayFolder="" count="0" memberValueDatatype="5" unbalanced="0"/>
    <cacheHierarchy uniqueName="[Range 1].[HMS POINTS]" caption="HMS POINTS" attribute="1" defaultMemberUniqueName="[Range 1].[HMS POINTS].[All]" allUniqueName="[Range 1].[HMS POINTS].[All]" dimensionUniqueName="[Range 1]" displayFolder="" count="0" memberValueDatatype="5" unbalanced="0"/>
    <cacheHierarchy uniqueName="[Range 1].[VET POINTS]" caption="VET POINTS" attribute="1" defaultMemberUniqueName="[Range 1].[VET POINTS].[All]" allUniqueName="[Range 1].[VET POINTS].[All]" dimensionUniqueName="[Range 1]" displayFolder="" count="0" memberValueDatatype="5" unbalanced="0"/>
    <cacheHierarchy uniqueName="[Range 1].[TIME POINTS]" caption="TIME POINTS" attribute="1" defaultMemberUniqueName="[Range 1].[TIME POINTS].[All]" allUniqueName="[Range 1].[TIME POINTS].[All]" dimensionUniqueName="[Range 1]" displayFolder="" count="0" memberValueDatatype="5" unbalanced="0"/>
    <cacheHierarchy uniqueName="[Range 1].[Total Points]" caption="Total Points" attribute="1" defaultMemberUniqueName="[Range 1].[Total Points].[All]" allUniqueName="[Range 1].[Total Points].[All]" dimensionUniqueName="[Range 1]" displayFolder="" count="0" memberValueDatatype="5" unbalanced="0"/>
    <cacheHierarchy uniqueName="[Range 1].[ACTUAL POINTS]" caption="ACTUAL POINTS" attribute="1" defaultMemberUniqueName="[Range 1].[ACTUAL POINTS].[All]" allUniqueName="[Range 1].[ACTUAL POINTS].[All]" dimensionUniqueName="[Range 1]" displayFolder="" count="0" memberValueDatatype="5" unbalanced="0"/>
    <cacheHierarchy uniqueName="[Range 1].[DISQ]" caption="DISQ" attribute="1" defaultMemberUniqueName="[Range 1].[DISQ].[All]" allUniqueName="[Range 1].[DISQ].[All]" dimensionUniqueName="[Range 1]" displayFolder="" count="0" memberValueDatatype="130" unbalanced="0"/>
    <cacheHierarchy uniqueName="[Range 1].[REASON]" caption="REASON" attribute="1" defaultMemberUniqueName="[Range 1].[REASON].[All]" allUniqueName="[Range 1].[REASON].[All]" dimensionUniqueName="[Range 1]" displayFolder="" count="0" memberValueDatatype="130" unbalanced="0"/>
    <cacheHierarchy uniqueName="[Range 1].[Standardised Distance]" caption="Standardised Distance" attribute="1" defaultMemberUniqueName="[Range 1].[Standardised Distance].[All]" allUniqueName="[Range 1].[Standardised Distance].[All]" dimensionUniqueName="[Range 1]" displayFolder="" count="0" memberValueDatatype="20" unbalanced="0"/>
    <cacheHierarchy uniqueName="[Range 1].[HMS points corrected]" caption="HMS points corrected" attribute="1" defaultMemberUniqueName="[Range 1].[HMS points corrected].[All]" allUniqueName="[Range 1].[HMS points corrected].[All]" dimensionUniqueName="[Range 1]" displayFolder="" count="0" memberValueDatatype="5" unbalanced="0"/>
    <cacheHierarchy uniqueName="[Range 1].[Vet points corrected]" caption="Vet points corrected" attribute="1" defaultMemberUniqueName="[Range 1].[Vet points corrected].[All]" allUniqueName="[Range 1].[Vet points corrected].[All]" dimensionUniqueName="[Range 1]" displayFolder="" count="0" memberValueDatatype="5" unbalanced="0"/>
    <cacheHierarchy uniqueName="[Range 1].[Time points corrected]" caption="Time points corrected" attribute="1" defaultMemberUniqueName="[Range 1].[Time points corrected].[All]" allUniqueName="[Range 1].[Time points corrected].[All]" dimensionUniqueName="[Range 1]" displayFolder="" count="0" memberValueDatatype="5" unbalanced="0"/>
    <cacheHierarchy uniqueName="[Range 1].[Actual Points corrected]" caption="Actual Points corrected" attribute="1" defaultMemberUniqueName="[Range 1].[Actual Points corrected].[All]" allUniqueName="[Range 1].[Actual Points corrected].[All]" dimensionUniqueName="[Range 1]" displayFolder="" count="0" memberValueDatatype="5" unbalanced="0"/>
    <cacheHierarchy uniqueName="[Range 1].[TEAM]" caption="TEAM" attribute="1" defaultMemberUniqueName="[Range 1].[TEAM].[All]" allUniqueName="[Range 1].[TEAM].[All]" dimensionUniqueName="[Range 1]" displayFolder="" count="0" memberValueDatatype="130" unbalanced="0"/>
    <cacheHierarchy uniqueName="[Range 1].[ALL 3 DAYS]" caption="ALL 3 DAYS" attribute="1" defaultMemberUniqueName="[Range 1].[ALL 3 DAYS].[All]" allUniqueName="[Range 1].[ALL 3 DAYS].[All]" dimensionUniqueName="[Range 1]" displayFolder="" count="2" memberValueDatatype="130" unbalanced="0">
      <fieldsUsage count="2">
        <fieldUsage x="-1"/>
        <fieldUsage x="0"/>
      </fieldsUsage>
    </cacheHierarchy>
    <cacheHierarchy uniqueName="[Range 2].[Date]" caption="Date" attribute="1" defaultMemberUniqueName="[Range 2].[Date].[All]" allUniqueName="[Range 2].[Date].[All]" dimensionUniqueName="[Range 2]" displayFolder="" count="0" memberValueDatatype="130" unbalanced="0"/>
    <cacheHierarchy uniqueName="[Range 2].[Division]" caption="Division" attribute="1" defaultMemberUniqueName="[Range 2].[Division].[All]" allUniqueName="[Range 2].[Division].[All]" dimensionUniqueName="[Range 2]" displayFolder="" count="0" memberValueDatatype="130" unbalanced="0"/>
    <cacheHierarchy uniqueName="[Range 2].[Position]" caption="Position" attribute="1" defaultMemberUniqueName="[Range 2].[Position].[All]" allUniqueName="[Range 2].[Position].[All]" dimensionUniqueName="[Range 2]" displayFolder="" count="0" memberValueDatatype="130" unbalanced="0"/>
    <cacheHierarchy uniqueName="[Range 2].[Number]" caption="Number" attribute="1" defaultMemberUniqueName="[Range 2].[Number].[All]" allUniqueName="[Range 2].[Number].[All]" dimensionUniqueName="[Range 2]" displayFolder="" count="2" memberValueDatatype="130" unbalanced="0">
      <fieldsUsage count="2">
        <fieldUsage x="-1"/>
        <fieldUsage x="2"/>
      </fieldsUsage>
    </cacheHierarchy>
    <cacheHierarchy uniqueName="[Range 2].[Code]" caption="Code" attribute="1" defaultMemberUniqueName="[Range 2].[Code].[All]" allUniqueName="[Range 2].[Code].[All]" dimensionUniqueName="[Range 2]" displayFolder="" count="0" memberValueDatatype="130" unbalanced="0"/>
    <cacheHierarchy uniqueName="[Range 2].[Club]" caption="Club" attribute="1" defaultMemberUniqueName="[Range 2].[Club].[All]" allUniqueName="[Range 2].[Club].[All]" dimensionUniqueName="[Range 2]" displayFolder="" count="0" memberValueDatatype="130" unbalanced="0"/>
    <cacheHierarchy uniqueName="[Range 2].[Rider]" caption="Rider" attribute="1" defaultMemberUniqueName="[Range 2].[Rider].[All]" allUniqueName="[Range 2].[Rider].[All]" dimensionUniqueName="[Range 2]" displayFolder="" count="2" memberValueDatatype="130" unbalanced="0">
      <fieldsUsage count="2">
        <fieldUsage x="-1"/>
        <fieldUsage x="3"/>
      </fieldsUsage>
    </cacheHierarchy>
    <cacheHierarchy uniqueName="[Range 2].[Horse]" caption="Horse" attribute="1" defaultMemberUniqueName="[Range 2].[Horse].[All]" allUniqueName="[Range 2].[Horse].[All]" dimensionUniqueName="[Range 2]" displayFolder="" count="2" memberValueDatatype="130" unbalanced="0">
      <fieldsUsage count="2">
        <fieldUsage x="-1"/>
        <fieldUsage x="4"/>
      </fieldsUsage>
    </cacheHierarchy>
    <cacheHierarchy uniqueName="[Range 2].[Ride Type]" caption="Ride Type" attribute="1" defaultMemberUniqueName="[Range 2].[Ride Type].[All]" allUniqueName="[Range 2].[Ride Type].[All]" dimensionUniqueName="[Range 2]" displayFolder="" count="0" memberValueDatatype="130" unbalanced="0"/>
    <cacheHierarchy uniqueName="[Range 2].[Distance]" caption="Distance" attribute="1" defaultMemberUniqueName="[Range 2].[Distance].[All]" allUniqueName="[Range 2].[Distance].[All]" dimensionUniqueName="[Range 2]" displayFolder="" count="0" memberValueDatatype="5" unbalanced="0"/>
    <cacheHierarchy uniqueName="[Range 2].[Division 2]" caption="Division 2" attribute="1" defaultMemberUniqueName="[Range 2].[Division 2].[All]" allUniqueName="[Range 2].[Division 2].[All]" dimensionUniqueName="[Range 2]" displayFolder="" count="2" memberValueDatatype="130" unbalanced="0">
      <fieldsUsage count="2">
        <fieldUsage x="-1"/>
        <fieldUsage x="1"/>
      </fieldsUsage>
    </cacheHierarchy>
    <cacheHierarchy uniqueName="[Range 2].[Ride]" caption="Ride" attribute="1" defaultMemberUniqueName="[Range 2].[Ride].[All]" allUniqueName="[Range 2].[Ride].[All]" dimensionUniqueName="[Range 2]" displayFolder="" count="0" memberValueDatatype="130" unbalanced="0"/>
    <cacheHierarchy uniqueName="[Range 2].[Nominated Speed]" caption="Nominated Speed" attribute="1" defaultMemberUniqueName="[Range 2].[Nominated Speed].[All]" allUniqueName="[Range 2].[Nominated Speed].[All]" dimensionUniqueName="[Range 2]" displayFolder="" count="0" memberValueDatatype="20" unbalanced="0"/>
    <cacheHierarchy uniqueName="[Range 2].[Actual Speed]" caption="Actual Speed" attribute="1" defaultMemberUniqueName="[Range 2].[Actual Speed].[All]" allUniqueName="[Range 2].[Actual Speed].[All]" dimensionUniqueName="[Range 2]" displayFolder="" count="0" memberValueDatatype="5" unbalanced="0"/>
    <cacheHierarchy uniqueName="[Range 2].[Error Leg 1]" caption="Error Leg 1" attribute="1" defaultMemberUniqueName="[Range 2].[Error Leg 1].[All]" allUniqueName="[Range 2].[Error Leg 1].[All]" dimensionUniqueName="[Range 2]" displayFolder="" count="0" memberValueDatatype="5" unbalanced="0"/>
    <cacheHierarchy uniqueName="[Range 2].[Error Leg 2]" caption="Error Leg 2" attribute="1" defaultMemberUniqueName="[Range 2].[Error Leg 2].[All]" allUniqueName="[Range 2].[Error Leg 2].[All]" dimensionUniqueName="[Range 2]" displayFolder="" count="0" memberValueDatatype="5" unbalanced="0"/>
    <cacheHierarchy uniqueName="[Range 2].[Error Leg 3]" caption="Error Leg 3" attribute="1" defaultMemberUniqueName="[Range 2].[Error Leg 3].[All]" allUniqueName="[Range 2].[Error Leg 3].[All]" dimensionUniqueName="[Range 2]" displayFolder="" count="0" memberValueDatatype="20" unbalanced="0"/>
    <cacheHierarchy uniqueName="[Range 2].[Total Error]" caption="Total Error" attribute="1" defaultMemberUniqueName="[Range 2].[Total Error].[All]" allUniqueName="[Range 2].[Total Error].[All]" dimensionUniqueName="[Range 2]" displayFolder="" count="0" memberValueDatatype="5" unbalanced="0"/>
    <cacheHierarchy uniqueName="[Range 2].[HMS POINTS]" caption="HMS POINTS" attribute="1" defaultMemberUniqueName="[Range 2].[HMS POINTS].[All]" allUniqueName="[Range 2].[HMS POINTS].[All]" dimensionUniqueName="[Range 2]" displayFolder="" count="0" memberValueDatatype="5" unbalanced="0"/>
    <cacheHierarchy uniqueName="[Range 2].[VET POINTS]" caption="VET POINTS" attribute="1" defaultMemberUniqueName="[Range 2].[VET POINTS].[All]" allUniqueName="[Range 2].[VET POINTS].[All]" dimensionUniqueName="[Range 2]" displayFolder="" count="0" memberValueDatatype="5" unbalanced="0"/>
    <cacheHierarchy uniqueName="[Range 2].[TIME POINTS]" caption="TIME POINTS" attribute="1" defaultMemberUniqueName="[Range 2].[TIME POINTS].[All]" allUniqueName="[Range 2].[TIME POINTS].[All]" dimensionUniqueName="[Range 2]" displayFolder="" count="0" memberValueDatatype="5" unbalanced="0"/>
    <cacheHierarchy uniqueName="[Range 2].[Total Points]" caption="Total Points" attribute="1" defaultMemberUniqueName="[Range 2].[Total Points].[All]" allUniqueName="[Range 2].[Total Points].[All]" dimensionUniqueName="[Range 2]" displayFolder="" count="0" memberValueDatatype="5" unbalanced="0"/>
    <cacheHierarchy uniqueName="[Range 2].[ACTUAL POINTS]" caption="ACTUAL POINTS" attribute="1" defaultMemberUniqueName="[Range 2].[ACTUAL POINTS].[All]" allUniqueName="[Range 2].[ACTUAL POINTS].[All]" dimensionUniqueName="[Range 2]" displayFolder="" count="0" memberValueDatatype="5" unbalanced="0"/>
    <cacheHierarchy uniqueName="[Range 2].[DISQ]" caption="DISQ" attribute="1" defaultMemberUniqueName="[Range 2].[DISQ].[All]" allUniqueName="[Range 2].[DISQ].[All]" dimensionUniqueName="[Range 2]" displayFolder="" count="0" memberValueDatatype="130" unbalanced="0"/>
    <cacheHierarchy uniqueName="[Range 2].[REASON]" caption="REASON" attribute="1" defaultMemberUniqueName="[Range 2].[REASON].[All]" allUniqueName="[Range 2].[REASON].[All]" dimensionUniqueName="[Range 2]" displayFolder="" count="0" memberValueDatatype="130" unbalanced="0"/>
    <cacheHierarchy uniqueName="[Range 2].[Standardised Distance]" caption="Standardised Distance" attribute="1" defaultMemberUniqueName="[Range 2].[Standardised Distance].[All]" allUniqueName="[Range 2].[Standardised Distance].[All]" dimensionUniqueName="[Range 2]" displayFolder="" count="0" memberValueDatatype="20" unbalanced="0"/>
    <cacheHierarchy uniqueName="[Range 2].[HMS points corrected]" caption="HMS points corrected" attribute="1" defaultMemberUniqueName="[Range 2].[HMS points corrected].[All]" allUniqueName="[Range 2].[HMS points corrected].[All]" dimensionUniqueName="[Range 2]" displayFolder="" count="0" memberValueDatatype="5" unbalanced="0"/>
    <cacheHierarchy uniqueName="[Range 2].[Vet points corrected]" caption="Vet points corrected" attribute="1" defaultMemberUniqueName="[Range 2].[Vet points corrected].[All]" allUniqueName="[Range 2].[Vet points corrected].[All]" dimensionUniqueName="[Range 2]" displayFolder="" count="0" memberValueDatatype="5" unbalanced="0"/>
    <cacheHierarchy uniqueName="[Range 2].[Time points corrected]" caption="Time points corrected" attribute="1" defaultMemberUniqueName="[Range 2].[Time points corrected].[All]" allUniqueName="[Range 2].[Time points corrected].[All]" dimensionUniqueName="[Range 2]" displayFolder="" count="0" memberValueDatatype="5" unbalanced="0"/>
    <cacheHierarchy uniqueName="[Range 2].[Actual Points corrected]" caption="Actual Points corrected" attribute="1" defaultMemberUniqueName="[Range 2].[Actual Points corrected].[All]" allUniqueName="[Range 2].[Actual Points corrected].[All]" dimensionUniqueName="[Range 2]" displayFolder="" count="0" memberValueDatatype="5" unbalanced="0"/>
    <cacheHierarchy uniqueName="[Range 2].[TEAM]" caption="TEAM" attribute="1" defaultMemberUniqueName="[Range 2].[TEAM].[All]" allUniqueName="[Range 2].[TEAM].[All]" dimensionUniqueName="[Range 2]" displayFolder="" count="0" memberValueDatatype="130" unbalanced="0"/>
    <cacheHierarchy uniqueName="[Range 2].[ALL 3 DAYS]" caption="ALL 3 DAYS" attribute="1" defaultMemberUniqueName="[Range 2].[ALL 3 DAYS].[All]" allUniqueName="[Range 2].[ALL 3 DAYS].[All]" dimensionUniqueName="[Range 2]" displayFolder="" count="2" memberValueDatatype="130" unbalanced="0">
      <fieldsUsage count="2">
        <fieldUsage x="-1"/>
        <fieldUsage x="5"/>
      </fieldsUsage>
    </cacheHierarchy>
    <cacheHierarchy uniqueName="[Measures].[__XL_Count Range 1]" caption="__XL_Count Range 1" measure="1" displayFolder="" measureGroup="Range 1" count="0" hidden="1"/>
    <cacheHierarchy uniqueName="[Measures].[__XL_Count Range]" caption="__XL_Count Range" measure="1" displayFolder="" measureGroup="Range" count="0" hidden="1"/>
    <cacheHierarchy uniqueName="[Measures].[__XL_Count Range 2]" caption="__XL_Count Range 2" measure="1" displayFolder="" measureGroup="Range 2" count="0" hidden="1"/>
    <cacheHierarchy uniqueName="[Measures].[__No measures defined]" caption="__No measures defined" measure="1" displayFolder="" count="0" hidden="1"/>
    <cacheHierarchy uniqueName="[Measures].[Sum of Standardised Distance 2]" caption="Sum of Standardised Distance 2" measure="1" displayFolder="" measureGroup="Range 1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 of HMS points corrected 2]" caption="Sum of HMS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 of Vet points corrected 2]" caption="Sum of Vet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 of Time points corrected 2]" caption="Sum of Time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 of Actual Points corrected 2]" caption="Sum of Actual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 of TIME POINTS]" caption="Sum of TIME POINTS" measure="1" displayFolder="" measureGroup="Range 1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 of Standardised Distance]" caption="Sum of Standardised Distance" measure="1" displayFolder="" measureGroup="Rang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 of Actual Points corrected]" caption="Sum of Actual Points corrected" measure="1" displayFolder="" measureGroup="Rang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Actual Points corrected 3]" caption="Sum of Actual Points corrected 3" measure="1" displayFolder="" measureGroup="Range 2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93"/>
        </ext>
      </extLst>
    </cacheHierarchy>
    <cacheHierarchy uniqueName="[Measures].[Sum of Standardised Distance 3]" caption="Sum of Standardised Distance 3" measure="1" displayFolder="" measureGroup="Range 2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89"/>
        </ext>
      </extLst>
    </cacheHierarchy>
    <cacheHierarchy uniqueName="[Measures].[Sum of Vet points corrected]" caption="Sum of Vet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1"/>
        </ext>
      </extLst>
    </cacheHierarchy>
    <cacheHierarchy uniqueName="[Measures].[Sum of HMS points corrected]" caption="Sum of HMS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 of Time points corrected]" caption="Sum of Time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2"/>
        </ext>
      </extLst>
    </cacheHierarchy>
  </cacheHierarchies>
  <kpis count="0"/>
  <dimensions count="4">
    <dimension measure="1" name="Measures" uniqueName="[Measures]" caption="Measures"/>
    <dimension name="Range" uniqueName="[Range]" caption="Range"/>
    <dimension name="Range 1" uniqueName="[Range 1]" caption="Range 1"/>
    <dimension name="Range 2" uniqueName="[Range 2]" caption="Range 2"/>
  </dimensions>
  <measureGroups count="3">
    <measureGroup name="Range" caption="Range"/>
    <measureGroup name="Range 1" caption="Range 1"/>
    <measureGroup name="Range 2" caption="Range 2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eneral" refreshedDate="45191.602518287036" backgroundQuery="1" createdVersion="8" refreshedVersion="8" minRefreshableVersion="3" recordCount="0" supportSubquery="1" supportAdvancedDrill="1" xr:uid="{D6F79B45-7CD1-4AFA-9685-364D68A89D28}">
  <cacheSource type="external" connectionId="1"/>
  <cacheFields count="8">
    <cacheField name="[Range 1].[ALL 3 DAYS].[ALL 3 DAYS]" caption="ALL 3 DAYS" numFmtId="0" hierarchy="63" level="1">
      <sharedItems containsSemiMixedTypes="0" containsNonDate="0" containsString="0"/>
    </cacheField>
    <cacheField name="[Range 2].[ALL 3 DAYS].[ALL 3 DAYS]" caption="ALL 3 DAYS" numFmtId="0" hierarchy="95" level="1">
      <sharedItems containsSemiMixedTypes="0" containsNonDate="0" containsString="0"/>
    </cacheField>
    <cacheField name="[Range 2].[Division 2].[Division 2]" caption="Division 2" numFmtId="0" hierarchy="74" level="1">
      <sharedItems count="3">
        <s v="PLEASURE JUNIOR"/>
        <s v="PLEASURE OPEN"/>
        <s v="TRAIL OPEN"/>
      </sharedItems>
    </cacheField>
    <cacheField name="[Range 2].[Number].[Number]" caption="Number" numFmtId="0" hierarchy="67" level="1">
      <sharedItems count="17">
        <s v="A180"/>
        <s v="A196"/>
        <s v="A234"/>
        <s v="A004"/>
        <s v="A047"/>
        <s v="A113"/>
        <s v="A128"/>
        <s v="A130"/>
        <s v="A159"/>
        <s v="A161"/>
        <s v="A194"/>
        <s v="A203"/>
        <s v="A226"/>
        <s v="A001"/>
        <s v="A091"/>
        <s v="A150"/>
        <s v="A151"/>
      </sharedItems>
    </cacheField>
    <cacheField name="[Range 2].[Rider].[Rider]" caption="Rider" numFmtId="0" hierarchy="70" level="1">
      <sharedItems count="17">
        <s v="MILLS  ISLA MAIRI"/>
        <s v="PHILLIPS  REBECCA"/>
        <s v="VAN DER WESTHUIZEN  KATIE"/>
        <s v="LUCOUW  NADIA"/>
        <s v="MENZIES  ISABELLE"/>
        <s v="MYBURGH  JO-MARIE"/>
        <s v="KOTZE  MARIKE"/>
        <s v="KENT  LIZ"/>
        <s v="NIEUWOUDT  LORETTA"/>
        <s v="PHILLIPS  MICHELLE"/>
        <s v="SCHLEMMER  LEANNE"/>
        <s v="JOUBERT  TJ"/>
        <s v="VAN DER WESTHUIZEN  MEGAN"/>
        <s v="RADOMSKY  CINDY"/>
        <s v="JUUL  ARIKE"/>
        <s v="ZIEHL  LARISHA"/>
        <s v="PARTOVI  ABBY"/>
      </sharedItems>
    </cacheField>
    <cacheField name="[Range 2].[Horse].[Horse]" caption="Horse" numFmtId="0" hierarchy="71" level="1">
      <sharedItems count="17">
        <s v="DAIZY"/>
        <s v="RED BARRON"/>
        <s v="WHISPER"/>
        <s v="WELBECH INDIAN PRINCESS"/>
        <s v="BELLISIMA PRINCESS BRONWYN"/>
        <s v="WATERFORD COLOUR OF MAGIC"/>
        <s v="IMPENDULO TRUE BLUE"/>
        <s v="PABLO PICASSO"/>
        <s v="BISMARCK"/>
        <s v="KEI SOMMERSET"/>
        <s v="IM DONE RUNNIN"/>
        <s v="DASH"/>
        <s v="CALVYN"/>
        <s v="SILOAH DARDASHAN"/>
        <s v="ARISTON"/>
        <s v="ARGO"/>
        <s v="BLOMMETJIE"/>
      </sharedItems>
    </cacheField>
    <cacheField name="[Measures].[Sum of Standardised Distance 3]" caption="Sum of Standardised Distance 3" numFmtId="0" hierarchy="109" level="32767"/>
    <cacheField name="[Measures].[Sum of Vet points corrected]" caption="Sum of Vet points corrected" numFmtId="0" hierarchy="110" level="32767"/>
  </cacheFields>
  <cacheHierarchies count="113">
    <cacheHierarchy uniqueName="[Range].[Date]" caption="Date" attribute="1" defaultMemberUniqueName="[Range].[Date].[All]" allUniqueName="[Range].[Date].[All]" dimensionUniqueName="[Range]" displayFolder="" count="0" memberValueDatatype="130" unbalanced="0"/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Position]" caption="Position" attribute="1" defaultMemberUniqueName="[Range].[Position].[All]" allUniqueName="[Range].[Position].[All]" dimensionUniqueName="[Range]" displayFolder="" count="0" memberValueDatatype="130" unbalanced="0"/>
    <cacheHierarchy uniqueName="[Range].[Number]" caption="Number" attribute="1" defaultMemberUniqueName="[Range].[Number].[All]" allUniqueName="[Range].[Number].[All]" dimensionUniqueName="[Range]" displayFolder="" count="0" memberValueDatatype="130" unbalanced="0"/>
    <cacheHierarchy uniqueName="[Range].[Code]" caption="Code" attribute="1" defaultMemberUniqueName="[Range].[Code].[All]" allUniqueName="[Range].[Code].[All]" dimensionUniqueName="[Range]" displayFolder="" count="0" memberValueDatatype="130" unbalanced="0"/>
    <cacheHierarchy uniqueName="[Range].[Club]" caption="Club" attribute="1" defaultMemberUniqueName="[Range].[Club].[All]" allUniqueName="[Range].[Club].[All]" dimensionUniqueName="[Range]" displayFolder="" count="0" memberValueDatatype="130" unbalanced="0"/>
    <cacheHierarchy uniqueName="[Range].[Rider]" caption="Rider" attribute="1" defaultMemberUniqueName="[Range].[Rider].[All]" allUniqueName="[Range].[Rider].[All]" dimensionUniqueName="[Range]" displayFolder="" count="0" memberValueDatatype="130" unbalanced="0"/>
    <cacheHierarchy uniqueName="[Range].[Horse]" caption="Horse" attribute="1" defaultMemberUniqueName="[Range].[Horse].[All]" allUniqueName="[Range].[Horse].[All]" dimensionUniqueName="[Range]" displayFolder="" count="0" memberValueDatatype="130" unbalanced="0"/>
    <cacheHierarchy uniqueName="[Range].[Ride Type]" caption="Ride Type" attribute="1" defaultMemberUniqueName="[Range].[Ride Type].[All]" allUniqueName="[Range].[Ride Type].[All]" dimensionUniqueName="[Range]" displayFolder="" count="0" memberValueDatatype="130" unbalanced="0"/>
    <cacheHierarchy uniqueName="[Range].[Distance]" caption="Distance" attribute="1" defaultMemberUniqueName="[Range].[Distance].[All]" allUniqueName="[Range].[Distance].[All]" dimensionUniqueName="[Range]" displayFolder="" count="0" memberValueDatatype="5" unbalanced="0"/>
    <cacheHierarchy uniqueName="[Range].[Division 2]" caption="Division 2" attribute="1" defaultMemberUniqueName="[Range].[Division 2].[All]" allUniqueName="[Range].[Division 2].[All]" dimensionUniqueName="[Range]" displayFolder="" count="0" memberValueDatatype="130" unbalanced="0"/>
    <cacheHierarchy uniqueName="[Range].[Ride]" caption="Ride" attribute="1" defaultMemberUniqueName="[Range].[Ride].[All]" allUniqueName="[Range].[Ride].[All]" dimensionUniqueName="[Range]" displayFolder="" count="0" memberValueDatatype="130" unbalanced="0"/>
    <cacheHierarchy uniqueName="[Range].[Nominated Speed]" caption="Nominated Speed" attribute="1" defaultMemberUniqueName="[Range].[Nominated Speed].[All]" allUniqueName="[Range].[Nominated Speed].[All]" dimensionUniqueName="[Range]" displayFolder="" count="0" memberValueDatatype="20" unbalanced="0"/>
    <cacheHierarchy uniqueName="[Range].[Actual Speed]" caption="Actual Speed" attribute="1" defaultMemberUniqueName="[Range].[Actual Speed].[All]" allUniqueName="[Range].[Actual Speed].[All]" dimensionUniqueName="[Range]" displayFolder="" count="0" memberValueDatatype="5" unbalanced="0"/>
    <cacheHierarchy uniqueName="[Range].[Error Leg 1]" caption="Error Leg 1" attribute="1" defaultMemberUniqueName="[Range].[Error Leg 1].[All]" allUniqueName="[Range].[Error Leg 1].[All]" dimensionUniqueName="[Range]" displayFolder="" count="0" memberValueDatatype="5" unbalanced="0"/>
    <cacheHierarchy uniqueName="[Range].[Error Leg 2]" caption="Error Leg 2" attribute="1" defaultMemberUniqueName="[Range].[Error Leg 2].[All]" allUniqueName="[Range].[Error Leg 2].[All]" dimensionUniqueName="[Range]" displayFolder="" count="0" memberValueDatatype="5" unbalanced="0"/>
    <cacheHierarchy uniqueName="[Range].[Error Leg 3]" caption="Error Leg 3" attribute="1" defaultMemberUniqueName="[Range].[Error Leg 3].[All]" allUniqueName="[Range].[Error Leg 3].[All]" dimensionUniqueName="[Range]" displayFolder="" count="0" memberValueDatatype="20" unbalanced="0"/>
    <cacheHierarchy uniqueName="[Range].[Total Error]" caption="Total Error" attribute="1" defaultMemberUniqueName="[Range].[Total Error].[All]" allUniqueName="[Range].[Total Error].[All]" dimensionUniqueName="[Range]" displayFolder="" count="0" memberValueDatatype="5" unbalanced="0"/>
    <cacheHierarchy uniqueName="[Range].[HMS POINTS]" caption="HMS POINTS" attribute="1" defaultMemberUniqueName="[Range].[HMS POINTS].[All]" allUniqueName="[Range].[HMS POINTS].[All]" dimensionUniqueName="[Range]" displayFolder="" count="0" memberValueDatatype="5" unbalanced="0"/>
    <cacheHierarchy uniqueName="[Range].[VET POINTS]" caption="VET POINTS" attribute="1" defaultMemberUniqueName="[Range].[VET POINTS].[All]" allUniqueName="[Range].[VET POINTS].[All]" dimensionUniqueName="[Range]" displayFolder="" count="0" memberValueDatatype="5" unbalanced="0"/>
    <cacheHierarchy uniqueName="[Range].[TIME POINTS]" caption="TIME POINTS" attribute="1" defaultMemberUniqueName="[Range].[TIME POINTS].[All]" allUniqueName="[Range].[TIME POINTS].[All]" dimensionUniqueName="[Range]" displayFolder="" count="0" memberValueDatatype="5" unbalanced="0"/>
    <cacheHierarchy uniqueName="[Range].[Total Points]" caption="Total Points" attribute="1" defaultMemberUniqueName="[Range].[Total Points].[All]" allUniqueName="[Range].[Total Points].[All]" dimensionUniqueName="[Range]" displayFolder="" count="0" memberValueDatatype="5" unbalanced="0"/>
    <cacheHierarchy uniqueName="[Range].[ACTUAL POINTS]" caption="ACTUAL POINTS" attribute="1" defaultMemberUniqueName="[Range].[ACTUAL POINTS].[All]" allUniqueName="[Range].[ACTUAL POINTS].[All]" dimensionUniqueName="[Range]" displayFolder="" count="0" memberValueDatatype="5" unbalanced="0"/>
    <cacheHierarchy uniqueName="[Range].[DISQ]" caption="DISQ" attribute="1" defaultMemberUniqueName="[Range].[DISQ].[All]" allUniqueName="[Range].[DISQ].[All]" dimensionUniqueName="[Range]" displayFolder="" count="0" memberValueDatatype="130" unbalanced="0"/>
    <cacheHierarchy uniqueName="[Range].[REASON]" caption="REASON" attribute="1" defaultMemberUniqueName="[Range].[REASON].[All]" allUniqueName="[Range].[REASON].[All]" dimensionUniqueName="[Range]" displayFolder="" count="0" memberValueDatatype="130" unbalanced="0"/>
    <cacheHierarchy uniqueName="[Range].[Standardised Distance]" caption="Standardised Distance" attribute="1" defaultMemberUniqueName="[Range].[Standardised Distance].[All]" allUniqueName="[Range].[Standardised Distance].[All]" dimensionUniqueName="[Range]" displayFolder="" count="0" memberValueDatatype="20" unbalanced="0"/>
    <cacheHierarchy uniqueName="[Range].[HMS points corrected]" caption="HMS points corrected" attribute="1" defaultMemberUniqueName="[Range].[HMS points corrected].[All]" allUniqueName="[Range].[HMS points corrected].[All]" dimensionUniqueName="[Range]" displayFolder="" count="0" memberValueDatatype="5" unbalanced="0"/>
    <cacheHierarchy uniqueName="[Range].[Vet points corrected]" caption="Vet points corrected" attribute="1" defaultMemberUniqueName="[Range].[Vet points corrected].[All]" allUniqueName="[Range].[Vet points corrected].[All]" dimensionUniqueName="[Range]" displayFolder="" count="0" memberValueDatatype="5" unbalanced="0"/>
    <cacheHierarchy uniqueName="[Range].[Time points corrected]" caption="Time points corrected" attribute="1" defaultMemberUniqueName="[Range].[Time points corrected].[All]" allUniqueName="[Range].[Time points corrected].[All]" dimensionUniqueName="[Range]" displayFolder="" count="0" memberValueDatatype="5" unbalanced="0"/>
    <cacheHierarchy uniqueName="[Range].[Actual Points corrected]" caption="Actual Points corrected" attribute="1" defaultMemberUniqueName="[Range].[Actual Points corrected].[All]" allUniqueName="[Range].[Actual Points corrected].[All]" dimensionUniqueName="[Range]" displayFolder="" count="0" memberValueDatatype="5" unbalanced="0"/>
    <cacheHierarchy uniqueName="[Range].[TEAM]" caption="TEAM" attribute="1" defaultMemberUniqueName="[Range].[TEAM].[All]" allUniqueName="[Range].[TEAM].[All]" dimensionUniqueName="[Range]" displayFolder="" count="0" memberValueDatatype="130" unbalanced="0"/>
    <cacheHierarchy uniqueName="[Range].[ALL 3 DAYS]" caption="ALL 3 DAYS" attribute="1" defaultMemberUniqueName="[Range].[ALL 3 DAYS].[All]" allUniqueName="[Range].[ALL 3 DAYS].[All]" dimensionUniqueName="[Range]" displayFolder="" count="0" memberValueDatatype="130" unbalanced="0"/>
    <cacheHierarchy uniqueName="[Range 1].[Date]" caption="Date" attribute="1" defaultMemberUniqueName="[Range 1].[Date].[All]" allUniqueName="[Range 1].[Date].[All]" dimensionUniqueName="[Range 1]" displayFolder="" count="0" memberValueDatatype="130" unbalanced="0"/>
    <cacheHierarchy uniqueName="[Range 1].[Division]" caption="Division" attribute="1" defaultMemberUniqueName="[Range 1].[Division].[All]" allUniqueName="[Range 1].[Division].[All]" dimensionUniqueName="[Range 1]" displayFolder="" count="0" memberValueDatatype="130" unbalanced="0"/>
    <cacheHierarchy uniqueName="[Range 1].[Position]" caption="Position" attribute="1" defaultMemberUniqueName="[Range 1].[Position].[All]" allUniqueName="[Range 1].[Position].[All]" dimensionUniqueName="[Range 1]" displayFolder="" count="0" memberValueDatatype="130" unbalanced="0"/>
    <cacheHierarchy uniqueName="[Range 1].[Number]" caption="Number" attribute="1" defaultMemberUniqueName="[Range 1].[Number].[All]" allUniqueName="[Range 1].[Number].[All]" dimensionUniqueName="[Range 1]" displayFolder="" count="0" memberValueDatatype="130" unbalanced="0"/>
    <cacheHierarchy uniqueName="[Range 1].[Code]" caption="Code" attribute="1" defaultMemberUniqueName="[Range 1].[Code].[All]" allUniqueName="[Range 1].[Code].[All]" dimensionUniqueName="[Range 1]" displayFolder="" count="0" memberValueDatatype="130" unbalanced="0"/>
    <cacheHierarchy uniqueName="[Range 1].[Club]" caption="Club" attribute="1" defaultMemberUniqueName="[Range 1].[Club].[All]" allUniqueName="[Range 1].[Club].[All]" dimensionUniqueName="[Range 1]" displayFolder="" count="0" memberValueDatatype="130" unbalanced="0"/>
    <cacheHierarchy uniqueName="[Range 1].[Rider]" caption="Rider" attribute="1" defaultMemberUniqueName="[Range 1].[Rider].[All]" allUniqueName="[Range 1].[Rider].[All]" dimensionUniqueName="[Range 1]" displayFolder="" count="0" memberValueDatatype="130" unbalanced="0"/>
    <cacheHierarchy uniqueName="[Range 1].[Horse]" caption="Horse" attribute="1" defaultMemberUniqueName="[Range 1].[Horse].[All]" allUniqueName="[Range 1].[Horse].[All]" dimensionUniqueName="[Range 1]" displayFolder="" count="0" memberValueDatatype="130" unbalanced="0"/>
    <cacheHierarchy uniqueName="[Range 1].[Ride Type]" caption="Ride Type" attribute="1" defaultMemberUniqueName="[Range 1].[Ride Type].[All]" allUniqueName="[Range 1].[Ride Type].[All]" dimensionUniqueName="[Range 1]" displayFolder="" count="0" memberValueDatatype="130" unbalanced="0"/>
    <cacheHierarchy uniqueName="[Range 1].[Distance]" caption="Distance" attribute="1" defaultMemberUniqueName="[Range 1].[Distance].[All]" allUniqueName="[Range 1].[Distance].[All]" dimensionUniqueName="[Range 1]" displayFolder="" count="0" memberValueDatatype="5" unbalanced="0"/>
    <cacheHierarchy uniqueName="[Range 1].[Division 2]" caption="Division 2" attribute="1" defaultMemberUniqueName="[Range 1].[Division 2].[All]" allUniqueName="[Range 1].[Division 2].[All]" dimensionUniqueName="[Range 1]" displayFolder="" count="0" memberValueDatatype="130" unbalanced="0"/>
    <cacheHierarchy uniqueName="[Range 1].[Ride]" caption="Ride" attribute="1" defaultMemberUniqueName="[Range 1].[Ride].[All]" allUniqueName="[Range 1].[Ride].[All]" dimensionUniqueName="[Range 1]" displayFolder="" count="0" memberValueDatatype="130" unbalanced="0"/>
    <cacheHierarchy uniqueName="[Range 1].[Nominated Speed]" caption="Nominated Speed" attribute="1" defaultMemberUniqueName="[Range 1].[Nominated Speed].[All]" allUniqueName="[Range 1].[Nominated Speed].[All]" dimensionUniqueName="[Range 1]" displayFolder="" count="0" memberValueDatatype="20" unbalanced="0"/>
    <cacheHierarchy uniqueName="[Range 1].[Actual Speed]" caption="Actual Speed" attribute="1" defaultMemberUniqueName="[Range 1].[Actual Speed].[All]" allUniqueName="[Range 1].[Actual Speed].[All]" dimensionUniqueName="[Range 1]" displayFolder="" count="0" memberValueDatatype="5" unbalanced="0"/>
    <cacheHierarchy uniqueName="[Range 1].[Error Leg 1]" caption="Error Leg 1" attribute="1" defaultMemberUniqueName="[Range 1].[Error Leg 1].[All]" allUniqueName="[Range 1].[Error Leg 1].[All]" dimensionUniqueName="[Range 1]" displayFolder="" count="0" memberValueDatatype="5" unbalanced="0"/>
    <cacheHierarchy uniqueName="[Range 1].[Error Leg 2]" caption="Error Leg 2" attribute="1" defaultMemberUniqueName="[Range 1].[Error Leg 2].[All]" allUniqueName="[Range 1].[Error Leg 2].[All]" dimensionUniqueName="[Range 1]" displayFolder="" count="0" memberValueDatatype="5" unbalanced="0"/>
    <cacheHierarchy uniqueName="[Range 1].[Error Leg 3]" caption="Error Leg 3" attribute="1" defaultMemberUniqueName="[Range 1].[Error Leg 3].[All]" allUniqueName="[Range 1].[Error Leg 3].[All]" dimensionUniqueName="[Range 1]" displayFolder="" count="0" memberValueDatatype="20" unbalanced="0"/>
    <cacheHierarchy uniqueName="[Range 1].[Total Error]" caption="Total Error" attribute="1" defaultMemberUniqueName="[Range 1].[Total Error].[All]" allUniqueName="[Range 1].[Total Error].[All]" dimensionUniqueName="[Range 1]" displayFolder="" count="0" memberValueDatatype="5" unbalanced="0"/>
    <cacheHierarchy uniqueName="[Range 1].[HMS POINTS]" caption="HMS POINTS" attribute="1" defaultMemberUniqueName="[Range 1].[HMS POINTS].[All]" allUniqueName="[Range 1].[HMS POINTS].[All]" dimensionUniqueName="[Range 1]" displayFolder="" count="0" memberValueDatatype="5" unbalanced="0"/>
    <cacheHierarchy uniqueName="[Range 1].[VET POINTS]" caption="VET POINTS" attribute="1" defaultMemberUniqueName="[Range 1].[VET POINTS].[All]" allUniqueName="[Range 1].[VET POINTS].[All]" dimensionUniqueName="[Range 1]" displayFolder="" count="0" memberValueDatatype="5" unbalanced="0"/>
    <cacheHierarchy uniqueName="[Range 1].[TIME POINTS]" caption="TIME POINTS" attribute="1" defaultMemberUniqueName="[Range 1].[TIME POINTS].[All]" allUniqueName="[Range 1].[TIME POINTS].[All]" dimensionUniqueName="[Range 1]" displayFolder="" count="0" memberValueDatatype="5" unbalanced="0"/>
    <cacheHierarchy uniqueName="[Range 1].[Total Points]" caption="Total Points" attribute="1" defaultMemberUniqueName="[Range 1].[Total Points].[All]" allUniqueName="[Range 1].[Total Points].[All]" dimensionUniqueName="[Range 1]" displayFolder="" count="0" memberValueDatatype="5" unbalanced="0"/>
    <cacheHierarchy uniqueName="[Range 1].[ACTUAL POINTS]" caption="ACTUAL POINTS" attribute="1" defaultMemberUniqueName="[Range 1].[ACTUAL POINTS].[All]" allUniqueName="[Range 1].[ACTUAL POINTS].[All]" dimensionUniqueName="[Range 1]" displayFolder="" count="0" memberValueDatatype="5" unbalanced="0"/>
    <cacheHierarchy uniqueName="[Range 1].[DISQ]" caption="DISQ" attribute="1" defaultMemberUniqueName="[Range 1].[DISQ].[All]" allUniqueName="[Range 1].[DISQ].[All]" dimensionUniqueName="[Range 1]" displayFolder="" count="0" memberValueDatatype="130" unbalanced="0"/>
    <cacheHierarchy uniqueName="[Range 1].[REASON]" caption="REASON" attribute="1" defaultMemberUniqueName="[Range 1].[REASON].[All]" allUniqueName="[Range 1].[REASON].[All]" dimensionUniqueName="[Range 1]" displayFolder="" count="0" memberValueDatatype="130" unbalanced="0"/>
    <cacheHierarchy uniqueName="[Range 1].[Standardised Distance]" caption="Standardised Distance" attribute="1" defaultMemberUniqueName="[Range 1].[Standardised Distance].[All]" allUniqueName="[Range 1].[Standardised Distance].[All]" dimensionUniqueName="[Range 1]" displayFolder="" count="0" memberValueDatatype="20" unbalanced="0"/>
    <cacheHierarchy uniqueName="[Range 1].[HMS points corrected]" caption="HMS points corrected" attribute="1" defaultMemberUniqueName="[Range 1].[HMS points corrected].[All]" allUniqueName="[Range 1].[HMS points corrected].[All]" dimensionUniqueName="[Range 1]" displayFolder="" count="0" memberValueDatatype="5" unbalanced="0"/>
    <cacheHierarchy uniqueName="[Range 1].[Vet points corrected]" caption="Vet points corrected" attribute="1" defaultMemberUniqueName="[Range 1].[Vet points corrected].[All]" allUniqueName="[Range 1].[Vet points corrected].[All]" dimensionUniqueName="[Range 1]" displayFolder="" count="0" memberValueDatatype="5" unbalanced="0"/>
    <cacheHierarchy uniqueName="[Range 1].[Time points corrected]" caption="Time points corrected" attribute="1" defaultMemberUniqueName="[Range 1].[Time points corrected].[All]" allUniqueName="[Range 1].[Time points corrected].[All]" dimensionUniqueName="[Range 1]" displayFolder="" count="0" memberValueDatatype="5" unbalanced="0"/>
    <cacheHierarchy uniqueName="[Range 1].[Actual Points corrected]" caption="Actual Points corrected" attribute="1" defaultMemberUniqueName="[Range 1].[Actual Points corrected].[All]" allUniqueName="[Range 1].[Actual Points corrected].[All]" dimensionUniqueName="[Range 1]" displayFolder="" count="0" memberValueDatatype="5" unbalanced="0"/>
    <cacheHierarchy uniqueName="[Range 1].[TEAM]" caption="TEAM" attribute="1" defaultMemberUniqueName="[Range 1].[TEAM].[All]" allUniqueName="[Range 1].[TEAM].[All]" dimensionUniqueName="[Range 1]" displayFolder="" count="0" memberValueDatatype="130" unbalanced="0"/>
    <cacheHierarchy uniqueName="[Range 1].[ALL 3 DAYS]" caption="ALL 3 DAYS" attribute="1" defaultMemberUniqueName="[Range 1].[ALL 3 DAYS].[All]" allUniqueName="[Range 1].[ALL 3 DAYS].[All]" dimensionUniqueName="[Range 1]" displayFolder="" count="2" memberValueDatatype="130" unbalanced="0">
      <fieldsUsage count="2">
        <fieldUsage x="-1"/>
        <fieldUsage x="0"/>
      </fieldsUsage>
    </cacheHierarchy>
    <cacheHierarchy uniqueName="[Range 2].[Date]" caption="Date" attribute="1" defaultMemberUniqueName="[Range 2].[Date].[All]" allUniqueName="[Range 2].[Date].[All]" dimensionUniqueName="[Range 2]" displayFolder="" count="0" memberValueDatatype="130" unbalanced="0"/>
    <cacheHierarchy uniqueName="[Range 2].[Division]" caption="Division" attribute="1" defaultMemberUniqueName="[Range 2].[Division].[All]" allUniqueName="[Range 2].[Division].[All]" dimensionUniqueName="[Range 2]" displayFolder="" count="0" memberValueDatatype="130" unbalanced="0"/>
    <cacheHierarchy uniqueName="[Range 2].[Position]" caption="Position" attribute="1" defaultMemberUniqueName="[Range 2].[Position].[All]" allUniqueName="[Range 2].[Position].[All]" dimensionUniqueName="[Range 2]" displayFolder="" count="0" memberValueDatatype="130" unbalanced="0"/>
    <cacheHierarchy uniqueName="[Range 2].[Number]" caption="Number" attribute="1" defaultMemberUniqueName="[Range 2].[Number].[All]" allUniqueName="[Range 2].[Number].[All]" dimensionUniqueName="[Range 2]" displayFolder="" count="2" memberValueDatatype="130" unbalanced="0">
      <fieldsUsage count="2">
        <fieldUsage x="-1"/>
        <fieldUsage x="3"/>
      </fieldsUsage>
    </cacheHierarchy>
    <cacheHierarchy uniqueName="[Range 2].[Code]" caption="Code" attribute="1" defaultMemberUniqueName="[Range 2].[Code].[All]" allUniqueName="[Range 2].[Code].[All]" dimensionUniqueName="[Range 2]" displayFolder="" count="0" memberValueDatatype="130" unbalanced="0"/>
    <cacheHierarchy uniqueName="[Range 2].[Club]" caption="Club" attribute="1" defaultMemberUniqueName="[Range 2].[Club].[All]" allUniqueName="[Range 2].[Club].[All]" dimensionUniqueName="[Range 2]" displayFolder="" count="0" memberValueDatatype="130" unbalanced="0"/>
    <cacheHierarchy uniqueName="[Range 2].[Rider]" caption="Rider" attribute="1" defaultMemberUniqueName="[Range 2].[Rider].[All]" allUniqueName="[Range 2].[Rider].[All]" dimensionUniqueName="[Range 2]" displayFolder="" count="2" memberValueDatatype="130" unbalanced="0">
      <fieldsUsage count="2">
        <fieldUsage x="-1"/>
        <fieldUsage x="4"/>
      </fieldsUsage>
    </cacheHierarchy>
    <cacheHierarchy uniqueName="[Range 2].[Horse]" caption="Horse" attribute="1" defaultMemberUniqueName="[Range 2].[Horse].[All]" allUniqueName="[Range 2].[Horse].[All]" dimensionUniqueName="[Range 2]" displayFolder="" count="2" memberValueDatatype="130" unbalanced="0">
      <fieldsUsage count="2">
        <fieldUsage x="-1"/>
        <fieldUsage x="5"/>
      </fieldsUsage>
    </cacheHierarchy>
    <cacheHierarchy uniqueName="[Range 2].[Ride Type]" caption="Ride Type" attribute="1" defaultMemberUniqueName="[Range 2].[Ride Type].[All]" allUniqueName="[Range 2].[Ride Type].[All]" dimensionUniqueName="[Range 2]" displayFolder="" count="0" memberValueDatatype="130" unbalanced="0"/>
    <cacheHierarchy uniqueName="[Range 2].[Distance]" caption="Distance" attribute="1" defaultMemberUniqueName="[Range 2].[Distance].[All]" allUniqueName="[Range 2].[Distance].[All]" dimensionUniqueName="[Range 2]" displayFolder="" count="0" memberValueDatatype="5" unbalanced="0"/>
    <cacheHierarchy uniqueName="[Range 2].[Division 2]" caption="Division 2" attribute="1" defaultMemberUniqueName="[Range 2].[Division 2].[All]" allUniqueName="[Range 2].[Division 2].[All]" dimensionUniqueName="[Range 2]" displayFolder="" count="2" memberValueDatatype="130" unbalanced="0">
      <fieldsUsage count="2">
        <fieldUsage x="-1"/>
        <fieldUsage x="2"/>
      </fieldsUsage>
    </cacheHierarchy>
    <cacheHierarchy uniqueName="[Range 2].[Ride]" caption="Ride" attribute="1" defaultMemberUniqueName="[Range 2].[Ride].[All]" allUniqueName="[Range 2].[Ride].[All]" dimensionUniqueName="[Range 2]" displayFolder="" count="0" memberValueDatatype="130" unbalanced="0"/>
    <cacheHierarchy uniqueName="[Range 2].[Nominated Speed]" caption="Nominated Speed" attribute="1" defaultMemberUniqueName="[Range 2].[Nominated Speed].[All]" allUniqueName="[Range 2].[Nominated Speed].[All]" dimensionUniqueName="[Range 2]" displayFolder="" count="0" memberValueDatatype="20" unbalanced="0"/>
    <cacheHierarchy uniqueName="[Range 2].[Actual Speed]" caption="Actual Speed" attribute="1" defaultMemberUniqueName="[Range 2].[Actual Speed].[All]" allUniqueName="[Range 2].[Actual Speed].[All]" dimensionUniqueName="[Range 2]" displayFolder="" count="0" memberValueDatatype="5" unbalanced="0"/>
    <cacheHierarchy uniqueName="[Range 2].[Error Leg 1]" caption="Error Leg 1" attribute="1" defaultMemberUniqueName="[Range 2].[Error Leg 1].[All]" allUniqueName="[Range 2].[Error Leg 1].[All]" dimensionUniqueName="[Range 2]" displayFolder="" count="0" memberValueDatatype="5" unbalanced="0"/>
    <cacheHierarchy uniqueName="[Range 2].[Error Leg 2]" caption="Error Leg 2" attribute="1" defaultMemberUniqueName="[Range 2].[Error Leg 2].[All]" allUniqueName="[Range 2].[Error Leg 2].[All]" dimensionUniqueName="[Range 2]" displayFolder="" count="0" memberValueDatatype="5" unbalanced="0"/>
    <cacheHierarchy uniqueName="[Range 2].[Error Leg 3]" caption="Error Leg 3" attribute="1" defaultMemberUniqueName="[Range 2].[Error Leg 3].[All]" allUniqueName="[Range 2].[Error Leg 3].[All]" dimensionUniqueName="[Range 2]" displayFolder="" count="0" memberValueDatatype="20" unbalanced="0"/>
    <cacheHierarchy uniqueName="[Range 2].[Total Error]" caption="Total Error" attribute="1" defaultMemberUniqueName="[Range 2].[Total Error].[All]" allUniqueName="[Range 2].[Total Error].[All]" dimensionUniqueName="[Range 2]" displayFolder="" count="0" memberValueDatatype="5" unbalanced="0"/>
    <cacheHierarchy uniqueName="[Range 2].[HMS POINTS]" caption="HMS POINTS" attribute="1" defaultMemberUniqueName="[Range 2].[HMS POINTS].[All]" allUniqueName="[Range 2].[HMS POINTS].[All]" dimensionUniqueName="[Range 2]" displayFolder="" count="0" memberValueDatatype="5" unbalanced="0"/>
    <cacheHierarchy uniqueName="[Range 2].[VET POINTS]" caption="VET POINTS" attribute="1" defaultMemberUniqueName="[Range 2].[VET POINTS].[All]" allUniqueName="[Range 2].[VET POINTS].[All]" dimensionUniqueName="[Range 2]" displayFolder="" count="0" memberValueDatatype="5" unbalanced="0"/>
    <cacheHierarchy uniqueName="[Range 2].[TIME POINTS]" caption="TIME POINTS" attribute="1" defaultMemberUniqueName="[Range 2].[TIME POINTS].[All]" allUniqueName="[Range 2].[TIME POINTS].[All]" dimensionUniqueName="[Range 2]" displayFolder="" count="0" memberValueDatatype="5" unbalanced="0"/>
    <cacheHierarchy uniqueName="[Range 2].[Total Points]" caption="Total Points" attribute="1" defaultMemberUniqueName="[Range 2].[Total Points].[All]" allUniqueName="[Range 2].[Total Points].[All]" dimensionUniqueName="[Range 2]" displayFolder="" count="0" memberValueDatatype="5" unbalanced="0"/>
    <cacheHierarchy uniqueName="[Range 2].[ACTUAL POINTS]" caption="ACTUAL POINTS" attribute="1" defaultMemberUniqueName="[Range 2].[ACTUAL POINTS].[All]" allUniqueName="[Range 2].[ACTUAL POINTS].[All]" dimensionUniqueName="[Range 2]" displayFolder="" count="0" memberValueDatatype="5" unbalanced="0"/>
    <cacheHierarchy uniqueName="[Range 2].[DISQ]" caption="DISQ" attribute="1" defaultMemberUniqueName="[Range 2].[DISQ].[All]" allUniqueName="[Range 2].[DISQ].[All]" dimensionUniqueName="[Range 2]" displayFolder="" count="0" memberValueDatatype="130" unbalanced="0"/>
    <cacheHierarchy uniqueName="[Range 2].[REASON]" caption="REASON" attribute="1" defaultMemberUniqueName="[Range 2].[REASON].[All]" allUniqueName="[Range 2].[REASON].[All]" dimensionUniqueName="[Range 2]" displayFolder="" count="0" memberValueDatatype="130" unbalanced="0"/>
    <cacheHierarchy uniqueName="[Range 2].[Standardised Distance]" caption="Standardised Distance" attribute="1" defaultMemberUniqueName="[Range 2].[Standardised Distance].[All]" allUniqueName="[Range 2].[Standardised Distance].[All]" dimensionUniqueName="[Range 2]" displayFolder="" count="0" memberValueDatatype="20" unbalanced="0"/>
    <cacheHierarchy uniqueName="[Range 2].[HMS points corrected]" caption="HMS points corrected" attribute="1" defaultMemberUniqueName="[Range 2].[HMS points corrected].[All]" allUniqueName="[Range 2].[HMS points corrected].[All]" dimensionUniqueName="[Range 2]" displayFolder="" count="0" memberValueDatatype="5" unbalanced="0"/>
    <cacheHierarchy uniqueName="[Range 2].[Vet points corrected]" caption="Vet points corrected" attribute="1" defaultMemberUniqueName="[Range 2].[Vet points corrected].[All]" allUniqueName="[Range 2].[Vet points corrected].[All]" dimensionUniqueName="[Range 2]" displayFolder="" count="0" memberValueDatatype="5" unbalanced="0"/>
    <cacheHierarchy uniqueName="[Range 2].[Time points corrected]" caption="Time points corrected" attribute="1" defaultMemberUniqueName="[Range 2].[Time points corrected].[All]" allUniqueName="[Range 2].[Time points corrected].[All]" dimensionUniqueName="[Range 2]" displayFolder="" count="0" memberValueDatatype="5" unbalanced="0"/>
    <cacheHierarchy uniqueName="[Range 2].[Actual Points corrected]" caption="Actual Points corrected" attribute="1" defaultMemberUniqueName="[Range 2].[Actual Points corrected].[All]" allUniqueName="[Range 2].[Actual Points corrected].[All]" dimensionUniqueName="[Range 2]" displayFolder="" count="0" memberValueDatatype="5" unbalanced="0"/>
    <cacheHierarchy uniqueName="[Range 2].[TEAM]" caption="TEAM" attribute="1" defaultMemberUniqueName="[Range 2].[TEAM].[All]" allUniqueName="[Range 2].[TEAM].[All]" dimensionUniqueName="[Range 2]" displayFolder="" count="0" memberValueDatatype="130" unbalanced="0"/>
    <cacheHierarchy uniqueName="[Range 2].[ALL 3 DAYS]" caption="ALL 3 DAYS" attribute="1" defaultMemberUniqueName="[Range 2].[ALL 3 DAYS].[All]" allUniqueName="[Range 2].[ALL 3 DAYS].[All]" dimensionUniqueName="[Range 2]" displayFolder="" count="2" memberValueDatatype="130" unbalanced="0">
      <fieldsUsage count="2">
        <fieldUsage x="-1"/>
        <fieldUsage x="1"/>
      </fieldsUsage>
    </cacheHierarchy>
    <cacheHierarchy uniqueName="[Measures].[__XL_Count Range 1]" caption="__XL_Count Range 1" measure="1" displayFolder="" measureGroup="Range 1" count="0" hidden="1"/>
    <cacheHierarchy uniqueName="[Measures].[__XL_Count Range]" caption="__XL_Count Range" measure="1" displayFolder="" measureGroup="Range" count="0" hidden="1"/>
    <cacheHierarchy uniqueName="[Measures].[__XL_Count Range 2]" caption="__XL_Count Range 2" measure="1" displayFolder="" measureGroup="Range 2" count="0" hidden="1"/>
    <cacheHierarchy uniqueName="[Measures].[__No measures defined]" caption="__No measures defined" measure="1" displayFolder="" count="0" hidden="1"/>
    <cacheHierarchy uniqueName="[Measures].[Sum of Standardised Distance 2]" caption="Sum of Standardised Distance 2" measure="1" displayFolder="" measureGroup="Range 1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 of HMS points corrected 2]" caption="Sum of HMS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 of Vet points corrected 2]" caption="Sum of Vet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 of Time points corrected 2]" caption="Sum of Time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 of Actual Points corrected 2]" caption="Sum of Actual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 of TIME POINTS]" caption="Sum of TIME POINTS" measure="1" displayFolder="" measureGroup="Range 1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 of Standardised Distance]" caption="Sum of Standardised Distance" measure="1" displayFolder="" measureGroup="Rang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 of Actual Points corrected]" caption="Sum of Actual Points corrected" measure="1" displayFolder="" measureGroup="Rang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Actual Points corrected 3]" caption="Sum of Actual Points corrected 3" measure="1" displayFolder="" measureGroup="Range 2" count="0" hidden="1">
      <extLst>
        <ext xmlns:x15="http://schemas.microsoft.com/office/spreadsheetml/2010/11/main" uri="{B97F6D7D-B522-45F9-BDA1-12C45D357490}">
          <x15:cacheHierarchy aggregatedColumn="93"/>
        </ext>
      </extLst>
    </cacheHierarchy>
    <cacheHierarchy uniqueName="[Measures].[Sum of Standardised Distance 3]" caption="Sum of Standardised Distance 3" measure="1" displayFolder="" measureGroup="Range 2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9"/>
        </ext>
      </extLst>
    </cacheHierarchy>
    <cacheHierarchy uniqueName="[Measures].[Sum of Vet points corrected]" caption="Sum of Vet points corrected" measure="1" displayFolder="" measureGroup="Range 2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1"/>
        </ext>
      </extLst>
    </cacheHierarchy>
    <cacheHierarchy uniqueName="[Measures].[Sum of HMS points corrected]" caption="Sum of HMS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 of Time points corrected]" caption="Sum of Time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2"/>
        </ext>
      </extLst>
    </cacheHierarchy>
  </cacheHierarchies>
  <kpis count="0"/>
  <dimensions count="4">
    <dimension measure="1" name="Measures" uniqueName="[Measures]" caption="Measures"/>
    <dimension name="Range" uniqueName="[Range]" caption="Range"/>
    <dimension name="Range 1" uniqueName="[Range 1]" caption="Range 1"/>
    <dimension name="Range 2" uniqueName="[Range 2]" caption="Range 2"/>
  </dimensions>
  <measureGroups count="3">
    <measureGroup name="Range" caption="Range"/>
    <measureGroup name="Range 1" caption="Range 1"/>
    <measureGroup name="Range 2" caption="Range 2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eneral" refreshedDate="45191.608075810182" backgroundQuery="1" createdVersion="8" refreshedVersion="8" minRefreshableVersion="3" recordCount="0" supportSubquery="1" supportAdvancedDrill="1" xr:uid="{E3D4835E-BD24-4CB7-8EC3-AE0BC2CDEDA6}">
  <cacheSource type="external" connectionId="1"/>
  <cacheFields count="7">
    <cacheField name="[Range 1].[ALL 3 DAYS].[ALL 3 DAYS]" caption="ALL 3 DAYS" numFmtId="0" hierarchy="63" level="1">
      <sharedItems containsSemiMixedTypes="0" containsNonDate="0" containsString="0"/>
    </cacheField>
    <cacheField name="[Range 2].[ALL 3 DAYS].[ALL 3 DAYS]" caption="ALL 3 DAYS" numFmtId="0" hierarchy="95" level="1">
      <sharedItems containsSemiMixedTypes="0" containsNonDate="0" containsString="0"/>
    </cacheField>
    <cacheField name="[Range 2].[Division 2].[Division 2]" caption="Division 2" numFmtId="0" hierarchy="74" level="1">
      <sharedItems count="3">
        <s v="PLEASURE JUNIOR"/>
        <s v="PLEASURE OPEN"/>
        <s v="TRAIL OPEN"/>
      </sharedItems>
    </cacheField>
    <cacheField name="[Range 2].[Number].[Number]" caption="Number" numFmtId="0" hierarchy="67" level="1">
      <sharedItems count="17">
        <s v="A180"/>
        <s v="A196"/>
        <s v="A234"/>
        <s v="A004"/>
        <s v="A047"/>
        <s v="A113"/>
        <s v="A128"/>
        <s v="A130"/>
        <s v="A159"/>
        <s v="A161"/>
        <s v="A194"/>
        <s v="A203"/>
        <s v="A226"/>
        <s v="A001"/>
        <s v="A091"/>
        <s v="A150"/>
        <s v="A151"/>
      </sharedItems>
    </cacheField>
    <cacheField name="[Range 2].[Rider].[Rider]" caption="Rider" numFmtId="0" hierarchy="70" level="1">
      <sharedItems count="17">
        <s v="MILLS  ISLA MAIRI"/>
        <s v="PHILLIPS  REBECCA"/>
        <s v="VAN DER WESTHUIZEN  KATIE"/>
        <s v="LUCOUW  NADIA"/>
        <s v="MENZIES  ISABELLE"/>
        <s v="MYBURGH  JO-MARIE"/>
        <s v="KOTZE  MARIKE"/>
        <s v="KENT  LIZ"/>
        <s v="NIEUWOUDT  LORETTA"/>
        <s v="PHILLIPS  MICHELLE"/>
        <s v="SCHLEMMER  LEANNE"/>
        <s v="JOUBERT  TJ"/>
        <s v="VAN DER WESTHUIZEN  MEGAN"/>
        <s v="RADOMSKY  CINDY"/>
        <s v="JUUL  ARIKE"/>
        <s v="ZIEHL  LARISHA"/>
        <s v="PARTOVI  ABBY"/>
      </sharedItems>
    </cacheField>
    <cacheField name="[Measures].[Sum of Standardised Distance 3]" caption="Sum of Standardised Distance 3" numFmtId="0" hierarchy="109" level="32767"/>
    <cacheField name="[Measures].[Sum of Time points corrected]" caption="Sum of Time points corrected" numFmtId="0" hierarchy="112" level="32767"/>
  </cacheFields>
  <cacheHierarchies count="113">
    <cacheHierarchy uniqueName="[Range].[Date]" caption="Date" attribute="1" defaultMemberUniqueName="[Range].[Date].[All]" allUniqueName="[Range].[Date].[All]" dimensionUniqueName="[Range]" displayFolder="" count="0" memberValueDatatype="130" unbalanced="0"/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Position]" caption="Position" attribute="1" defaultMemberUniqueName="[Range].[Position].[All]" allUniqueName="[Range].[Position].[All]" dimensionUniqueName="[Range]" displayFolder="" count="0" memberValueDatatype="130" unbalanced="0"/>
    <cacheHierarchy uniqueName="[Range].[Number]" caption="Number" attribute="1" defaultMemberUniqueName="[Range].[Number].[All]" allUniqueName="[Range].[Number].[All]" dimensionUniqueName="[Range]" displayFolder="" count="0" memberValueDatatype="130" unbalanced="0"/>
    <cacheHierarchy uniqueName="[Range].[Code]" caption="Code" attribute="1" defaultMemberUniqueName="[Range].[Code].[All]" allUniqueName="[Range].[Code].[All]" dimensionUniqueName="[Range]" displayFolder="" count="0" memberValueDatatype="130" unbalanced="0"/>
    <cacheHierarchy uniqueName="[Range].[Club]" caption="Club" attribute="1" defaultMemberUniqueName="[Range].[Club].[All]" allUniqueName="[Range].[Club].[All]" dimensionUniqueName="[Range]" displayFolder="" count="0" memberValueDatatype="130" unbalanced="0"/>
    <cacheHierarchy uniqueName="[Range].[Rider]" caption="Rider" attribute="1" defaultMemberUniqueName="[Range].[Rider].[All]" allUniqueName="[Range].[Rider].[All]" dimensionUniqueName="[Range]" displayFolder="" count="0" memberValueDatatype="130" unbalanced="0"/>
    <cacheHierarchy uniqueName="[Range].[Horse]" caption="Horse" attribute="1" defaultMemberUniqueName="[Range].[Horse].[All]" allUniqueName="[Range].[Horse].[All]" dimensionUniqueName="[Range]" displayFolder="" count="0" memberValueDatatype="130" unbalanced="0"/>
    <cacheHierarchy uniqueName="[Range].[Ride Type]" caption="Ride Type" attribute="1" defaultMemberUniqueName="[Range].[Ride Type].[All]" allUniqueName="[Range].[Ride Type].[All]" dimensionUniqueName="[Range]" displayFolder="" count="0" memberValueDatatype="130" unbalanced="0"/>
    <cacheHierarchy uniqueName="[Range].[Distance]" caption="Distance" attribute="1" defaultMemberUniqueName="[Range].[Distance].[All]" allUniqueName="[Range].[Distance].[All]" dimensionUniqueName="[Range]" displayFolder="" count="0" memberValueDatatype="5" unbalanced="0"/>
    <cacheHierarchy uniqueName="[Range].[Division 2]" caption="Division 2" attribute="1" defaultMemberUniqueName="[Range].[Division 2].[All]" allUniqueName="[Range].[Division 2].[All]" dimensionUniqueName="[Range]" displayFolder="" count="0" memberValueDatatype="130" unbalanced="0"/>
    <cacheHierarchy uniqueName="[Range].[Ride]" caption="Ride" attribute="1" defaultMemberUniqueName="[Range].[Ride].[All]" allUniqueName="[Range].[Ride].[All]" dimensionUniqueName="[Range]" displayFolder="" count="0" memberValueDatatype="130" unbalanced="0"/>
    <cacheHierarchy uniqueName="[Range].[Nominated Speed]" caption="Nominated Speed" attribute="1" defaultMemberUniqueName="[Range].[Nominated Speed].[All]" allUniqueName="[Range].[Nominated Speed].[All]" dimensionUniqueName="[Range]" displayFolder="" count="0" memberValueDatatype="20" unbalanced="0"/>
    <cacheHierarchy uniqueName="[Range].[Actual Speed]" caption="Actual Speed" attribute="1" defaultMemberUniqueName="[Range].[Actual Speed].[All]" allUniqueName="[Range].[Actual Speed].[All]" dimensionUniqueName="[Range]" displayFolder="" count="0" memberValueDatatype="5" unbalanced="0"/>
    <cacheHierarchy uniqueName="[Range].[Error Leg 1]" caption="Error Leg 1" attribute="1" defaultMemberUniqueName="[Range].[Error Leg 1].[All]" allUniqueName="[Range].[Error Leg 1].[All]" dimensionUniqueName="[Range]" displayFolder="" count="0" memberValueDatatype="5" unbalanced="0"/>
    <cacheHierarchy uniqueName="[Range].[Error Leg 2]" caption="Error Leg 2" attribute="1" defaultMemberUniqueName="[Range].[Error Leg 2].[All]" allUniqueName="[Range].[Error Leg 2].[All]" dimensionUniqueName="[Range]" displayFolder="" count="0" memberValueDatatype="5" unbalanced="0"/>
    <cacheHierarchy uniqueName="[Range].[Error Leg 3]" caption="Error Leg 3" attribute="1" defaultMemberUniqueName="[Range].[Error Leg 3].[All]" allUniqueName="[Range].[Error Leg 3].[All]" dimensionUniqueName="[Range]" displayFolder="" count="0" memberValueDatatype="20" unbalanced="0"/>
    <cacheHierarchy uniqueName="[Range].[Total Error]" caption="Total Error" attribute="1" defaultMemberUniqueName="[Range].[Total Error].[All]" allUniqueName="[Range].[Total Error].[All]" dimensionUniqueName="[Range]" displayFolder="" count="0" memberValueDatatype="5" unbalanced="0"/>
    <cacheHierarchy uniqueName="[Range].[HMS POINTS]" caption="HMS POINTS" attribute="1" defaultMemberUniqueName="[Range].[HMS POINTS].[All]" allUniqueName="[Range].[HMS POINTS].[All]" dimensionUniqueName="[Range]" displayFolder="" count="0" memberValueDatatype="5" unbalanced="0"/>
    <cacheHierarchy uniqueName="[Range].[VET POINTS]" caption="VET POINTS" attribute="1" defaultMemberUniqueName="[Range].[VET POINTS].[All]" allUniqueName="[Range].[VET POINTS].[All]" dimensionUniqueName="[Range]" displayFolder="" count="0" memberValueDatatype="5" unbalanced="0"/>
    <cacheHierarchy uniqueName="[Range].[TIME POINTS]" caption="TIME POINTS" attribute="1" defaultMemberUniqueName="[Range].[TIME POINTS].[All]" allUniqueName="[Range].[TIME POINTS].[All]" dimensionUniqueName="[Range]" displayFolder="" count="0" memberValueDatatype="5" unbalanced="0"/>
    <cacheHierarchy uniqueName="[Range].[Total Points]" caption="Total Points" attribute="1" defaultMemberUniqueName="[Range].[Total Points].[All]" allUniqueName="[Range].[Total Points].[All]" dimensionUniqueName="[Range]" displayFolder="" count="0" memberValueDatatype="5" unbalanced="0"/>
    <cacheHierarchy uniqueName="[Range].[ACTUAL POINTS]" caption="ACTUAL POINTS" attribute="1" defaultMemberUniqueName="[Range].[ACTUAL POINTS].[All]" allUniqueName="[Range].[ACTUAL POINTS].[All]" dimensionUniqueName="[Range]" displayFolder="" count="0" memberValueDatatype="5" unbalanced="0"/>
    <cacheHierarchy uniqueName="[Range].[DISQ]" caption="DISQ" attribute="1" defaultMemberUniqueName="[Range].[DISQ].[All]" allUniqueName="[Range].[DISQ].[All]" dimensionUniqueName="[Range]" displayFolder="" count="0" memberValueDatatype="130" unbalanced="0"/>
    <cacheHierarchy uniqueName="[Range].[REASON]" caption="REASON" attribute="1" defaultMemberUniqueName="[Range].[REASON].[All]" allUniqueName="[Range].[REASON].[All]" dimensionUniqueName="[Range]" displayFolder="" count="0" memberValueDatatype="130" unbalanced="0"/>
    <cacheHierarchy uniqueName="[Range].[Standardised Distance]" caption="Standardised Distance" attribute="1" defaultMemberUniqueName="[Range].[Standardised Distance].[All]" allUniqueName="[Range].[Standardised Distance].[All]" dimensionUniqueName="[Range]" displayFolder="" count="0" memberValueDatatype="20" unbalanced="0"/>
    <cacheHierarchy uniqueName="[Range].[HMS points corrected]" caption="HMS points corrected" attribute="1" defaultMemberUniqueName="[Range].[HMS points corrected].[All]" allUniqueName="[Range].[HMS points corrected].[All]" dimensionUniqueName="[Range]" displayFolder="" count="0" memberValueDatatype="5" unbalanced="0"/>
    <cacheHierarchy uniqueName="[Range].[Vet points corrected]" caption="Vet points corrected" attribute="1" defaultMemberUniqueName="[Range].[Vet points corrected].[All]" allUniqueName="[Range].[Vet points corrected].[All]" dimensionUniqueName="[Range]" displayFolder="" count="0" memberValueDatatype="5" unbalanced="0"/>
    <cacheHierarchy uniqueName="[Range].[Time points corrected]" caption="Time points corrected" attribute="1" defaultMemberUniqueName="[Range].[Time points corrected].[All]" allUniqueName="[Range].[Time points corrected].[All]" dimensionUniqueName="[Range]" displayFolder="" count="0" memberValueDatatype="5" unbalanced="0"/>
    <cacheHierarchy uniqueName="[Range].[Actual Points corrected]" caption="Actual Points corrected" attribute="1" defaultMemberUniqueName="[Range].[Actual Points corrected].[All]" allUniqueName="[Range].[Actual Points corrected].[All]" dimensionUniqueName="[Range]" displayFolder="" count="0" memberValueDatatype="5" unbalanced="0"/>
    <cacheHierarchy uniqueName="[Range].[TEAM]" caption="TEAM" attribute="1" defaultMemberUniqueName="[Range].[TEAM].[All]" allUniqueName="[Range].[TEAM].[All]" dimensionUniqueName="[Range]" displayFolder="" count="0" memberValueDatatype="130" unbalanced="0"/>
    <cacheHierarchy uniqueName="[Range].[ALL 3 DAYS]" caption="ALL 3 DAYS" attribute="1" defaultMemberUniqueName="[Range].[ALL 3 DAYS].[All]" allUniqueName="[Range].[ALL 3 DAYS].[All]" dimensionUniqueName="[Range]" displayFolder="" count="0" memberValueDatatype="130" unbalanced="0"/>
    <cacheHierarchy uniqueName="[Range 1].[Date]" caption="Date" attribute="1" defaultMemberUniqueName="[Range 1].[Date].[All]" allUniqueName="[Range 1].[Date].[All]" dimensionUniqueName="[Range 1]" displayFolder="" count="0" memberValueDatatype="130" unbalanced="0"/>
    <cacheHierarchy uniqueName="[Range 1].[Division]" caption="Division" attribute="1" defaultMemberUniqueName="[Range 1].[Division].[All]" allUniqueName="[Range 1].[Division].[All]" dimensionUniqueName="[Range 1]" displayFolder="" count="0" memberValueDatatype="130" unbalanced="0"/>
    <cacheHierarchy uniqueName="[Range 1].[Position]" caption="Position" attribute="1" defaultMemberUniqueName="[Range 1].[Position].[All]" allUniqueName="[Range 1].[Position].[All]" dimensionUniqueName="[Range 1]" displayFolder="" count="0" memberValueDatatype="130" unbalanced="0"/>
    <cacheHierarchy uniqueName="[Range 1].[Number]" caption="Number" attribute="1" defaultMemberUniqueName="[Range 1].[Number].[All]" allUniqueName="[Range 1].[Number].[All]" dimensionUniqueName="[Range 1]" displayFolder="" count="0" memberValueDatatype="130" unbalanced="0"/>
    <cacheHierarchy uniqueName="[Range 1].[Code]" caption="Code" attribute="1" defaultMemberUniqueName="[Range 1].[Code].[All]" allUniqueName="[Range 1].[Code].[All]" dimensionUniqueName="[Range 1]" displayFolder="" count="0" memberValueDatatype="130" unbalanced="0"/>
    <cacheHierarchy uniqueName="[Range 1].[Club]" caption="Club" attribute="1" defaultMemberUniqueName="[Range 1].[Club].[All]" allUniqueName="[Range 1].[Club].[All]" dimensionUniqueName="[Range 1]" displayFolder="" count="0" memberValueDatatype="130" unbalanced="0"/>
    <cacheHierarchy uniqueName="[Range 1].[Rider]" caption="Rider" attribute="1" defaultMemberUniqueName="[Range 1].[Rider].[All]" allUniqueName="[Range 1].[Rider].[All]" dimensionUniqueName="[Range 1]" displayFolder="" count="0" memberValueDatatype="130" unbalanced="0"/>
    <cacheHierarchy uniqueName="[Range 1].[Horse]" caption="Horse" attribute="1" defaultMemberUniqueName="[Range 1].[Horse].[All]" allUniqueName="[Range 1].[Horse].[All]" dimensionUniqueName="[Range 1]" displayFolder="" count="0" memberValueDatatype="130" unbalanced="0"/>
    <cacheHierarchy uniqueName="[Range 1].[Ride Type]" caption="Ride Type" attribute="1" defaultMemberUniqueName="[Range 1].[Ride Type].[All]" allUniqueName="[Range 1].[Ride Type].[All]" dimensionUniqueName="[Range 1]" displayFolder="" count="0" memberValueDatatype="130" unbalanced="0"/>
    <cacheHierarchy uniqueName="[Range 1].[Distance]" caption="Distance" attribute="1" defaultMemberUniqueName="[Range 1].[Distance].[All]" allUniqueName="[Range 1].[Distance].[All]" dimensionUniqueName="[Range 1]" displayFolder="" count="0" memberValueDatatype="5" unbalanced="0"/>
    <cacheHierarchy uniqueName="[Range 1].[Division 2]" caption="Division 2" attribute="1" defaultMemberUniqueName="[Range 1].[Division 2].[All]" allUniqueName="[Range 1].[Division 2].[All]" dimensionUniqueName="[Range 1]" displayFolder="" count="0" memberValueDatatype="130" unbalanced="0"/>
    <cacheHierarchy uniqueName="[Range 1].[Ride]" caption="Ride" attribute="1" defaultMemberUniqueName="[Range 1].[Ride].[All]" allUniqueName="[Range 1].[Ride].[All]" dimensionUniqueName="[Range 1]" displayFolder="" count="0" memberValueDatatype="130" unbalanced="0"/>
    <cacheHierarchy uniqueName="[Range 1].[Nominated Speed]" caption="Nominated Speed" attribute="1" defaultMemberUniqueName="[Range 1].[Nominated Speed].[All]" allUniqueName="[Range 1].[Nominated Speed].[All]" dimensionUniqueName="[Range 1]" displayFolder="" count="0" memberValueDatatype="20" unbalanced="0"/>
    <cacheHierarchy uniqueName="[Range 1].[Actual Speed]" caption="Actual Speed" attribute="1" defaultMemberUniqueName="[Range 1].[Actual Speed].[All]" allUniqueName="[Range 1].[Actual Speed].[All]" dimensionUniqueName="[Range 1]" displayFolder="" count="0" memberValueDatatype="5" unbalanced="0"/>
    <cacheHierarchy uniqueName="[Range 1].[Error Leg 1]" caption="Error Leg 1" attribute="1" defaultMemberUniqueName="[Range 1].[Error Leg 1].[All]" allUniqueName="[Range 1].[Error Leg 1].[All]" dimensionUniqueName="[Range 1]" displayFolder="" count="0" memberValueDatatype="5" unbalanced="0"/>
    <cacheHierarchy uniqueName="[Range 1].[Error Leg 2]" caption="Error Leg 2" attribute="1" defaultMemberUniqueName="[Range 1].[Error Leg 2].[All]" allUniqueName="[Range 1].[Error Leg 2].[All]" dimensionUniqueName="[Range 1]" displayFolder="" count="0" memberValueDatatype="5" unbalanced="0"/>
    <cacheHierarchy uniqueName="[Range 1].[Error Leg 3]" caption="Error Leg 3" attribute="1" defaultMemberUniqueName="[Range 1].[Error Leg 3].[All]" allUniqueName="[Range 1].[Error Leg 3].[All]" dimensionUniqueName="[Range 1]" displayFolder="" count="0" memberValueDatatype="20" unbalanced="0"/>
    <cacheHierarchy uniqueName="[Range 1].[Total Error]" caption="Total Error" attribute="1" defaultMemberUniqueName="[Range 1].[Total Error].[All]" allUniqueName="[Range 1].[Total Error].[All]" dimensionUniqueName="[Range 1]" displayFolder="" count="0" memberValueDatatype="5" unbalanced="0"/>
    <cacheHierarchy uniqueName="[Range 1].[HMS POINTS]" caption="HMS POINTS" attribute="1" defaultMemberUniqueName="[Range 1].[HMS POINTS].[All]" allUniqueName="[Range 1].[HMS POINTS].[All]" dimensionUniqueName="[Range 1]" displayFolder="" count="0" memberValueDatatype="5" unbalanced="0"/>
    <cacheHierarchy uniqueName="[Range 1].[VET POINTS]" caption="VET POINTS" attribute="1" defaultMemberUniqueName="[Range 1].[VET POINTS].[All]" allUniqueName="[Range 1].[VET POINTS].[All]" dimensionUniqueName="[Range 1]" displayFolder="" count="0" memberValueDatatype="5" unbalanced="0"/>
    <cacheHierarchy uniqueName="[Range 1].[TIME POINTS]" caption="TIME POINTS" attribute="1" defaultMemberUniqueName="[Range 1].[TIME POINTS].[All]" allUniqueName="[Range 1].[TIME POINTS].[All]" dimensionUniqueName="[Range 1]" displayFolder="" count="0" memberValueDatatype="5" unbalanced="0"/>
    <cacheHierarchy uniqueName="[Range 1].[Total Points]" caption="Total Points" attribute="1" defaultMemberUniqueName="[Range 1].[Total Points].[All]" allUniqueName="[Range 1].[Total Points].[All]" dimensionUniqueName="[Range 1]" displayFolder="" count="0" memberValueDatatype="5" unbalanced="0"/>
    <cacheHierarchy uniqueName="[Range 1].[ACTUAL POINTS]" caption="ACTUAL POINTS" attribute="1" defaultMemberUniqueName="[Range 1].[ACTUAL POINTS].[All]" allUniqueName="[Range 1].[ACTUAL POINTS].[All]" dimensionUniqueName="[Range 1]" displayFolder="" count="0" memberValueDatatype="5" unbalanced="0"/>
    <cacheHierarchy uniqueName="[Range 1].[DISQ]" caption="DISQ" attribute="1" defaultMemberUniqueName="[Range 1].[DISQ].[All]" allUniqueName="[Range 1].[DISQ].[All]" dimensionUniqueName="[Range 1]" displayFolder="" count="0" memberValueDatatype="130" unbalanced="0"/>
    <cacheHierarchy uniqueName="[Range 1].[REASON]" caption="REASON" attribute="1" defaultMemberUniqueName="[Range 1].[REASON].[All]" allUniqueName="[Range 1].[REASON].[All]" dimensionUniqueName="[Range 1]" displayFolder="" count="0" memberValueDatatype="130" unbalanced="0"/>
    <cacheHierarchy uniqueName="[Range 1].[Standardised Distance]" caption="Standardised Distance" attribute="1" defaultMemberUniqueName="[Range 1].[Standardised Distance].[All]" allUniqueName="[Range 1].[Standardised Distance].[All]" dimensionUniqueName="[Range 1]" displayFolder="" count="0" memberValueDatatype="20" unbalanced="0"/>
    <cacheHierarchy uniqueName="[Range 1].[HMS points corrected]" caption="HMS points corrected" attribute="1" defaultMemberUniqueName="[Range 1].[HMS points corrected].[All]" allUniqueName="[Range 1].[HMS points corrected].[All]" dimensionUniqueName="[Range 1]" displayFolder="" count="0" memberValueDatatype="5" unbalanced="0"/>
    <cacheHierarchy uniqueName="[Range 1].[Vet points corrected]" caption="Vet points corrected" attribute="1" defaultMemberUniqueName="[Range 1].[Vet points corrected].[All]" allUniqueName="[Range 1].[Vet points corrected].[All]" dimensionUniqueName="[Range 1]" displayFolder="" count="0" memberValueDatatype="5" unbalanced="0"/>
    <cacheHierarchy uniqueName="[Range 1].[Time points corrected]" caption="Time points corrected" attribute="1" defaultMemberUniqueName="[Range 1].[Time points corrected].[All]" allUniqueName="[Range 1].[Time points corrected].[All]" dimensionUniqueName="[Range 1]" displayFolder="" count="0" memberValueDatatype="5" unbalanced="0"/>
    <cacheHierarchy uniqueName="[Range 1].[Actual Points corrected]" caption="Actual Points corrected" attribute="1" defaultMemberUniqueName="[Range 1].[Actual Points corrected].[All]" allUniqueName="[Range 1].[Actual Points corrected].[All]" dimensionUniqueName="[Range 1]" displayFolder="" count="0" memberValueDatatype="5" unbalanced="0"/>
    <cacheHierarchy uniqueName="[Range 1].[TEAM]" caption="TEAM" attribute="1" defaultMemberUniqueName="[Range 1].[TEAM].[All]" allUniqueName="[Range 1].[TEAM].[All]" dimensionUniqueName="[Range 1]" displayFolder="" count="0" memberValueDatatype="130" unbalanced="0"/>
    <cacheHierarchy uniqueName="[Range 1].[ALL 3 DAYS]" caption="ALL 3 DAYS" attribute="1" defaultMemberUniqueName="[Range 1].[ALL 3 DAYS].[All]" allUniqueName="[Range 1].[ALL 3 DAYS].[All]" dimensionUniqueName="[Range 1]" displayFolder="" count="2" memberValueDatatype="130" unbalanced="0">
      <fieldsUsage count="2">
        <fieldUsage x="-1"/>
        <fieldUsage x="0"/>
      </fieldsUsage>
    </cacheHierarchy>
    <cacheHierarchy uniqueName="[Range 2].[Date]" caption="Date" attribute="1" defaultMemberUniqueName="[Range 2].[Date].[All]" allUniqueName="[Range 2].[Date].[All]" dimensionUniqueName="[Range 2]" displayFolder="" count="0" memberValueDatatype="130" unbalanced="0"/>
    <cacheHierarchy uniqueName="[Range 2].[Division]" caption="Division" attribute="1" defaultMemberUniqueName="[Range 2].[Division].[All]" allUniqueName="[Range 2].[Division].[All]" dimensionUniqueName="[Range 2]" displayFolder="" count="0" memberValueDatatype="130" unbalanced="0"/>
    <cacheHierarchy uniqueName="[Range 2].[Position]" caption="Position" attribute="1" defaultMemberUniqueName="[Range 2].[Position].[All]" allUniqueName="[Range 2].[Position].[All]" dimensionUniqueName="[Range 2]" displayFolder="" count="0" memberValueDatatype="130" unbalanced="0"/>
    <cacheHierarchy uniqueName="[Range 2].[Number]" caption="Number" attribute="1" defaultMemberUniqueName="[Range 2].[Number].[All]" allUniqueName="[Range 2].[Number].[All]" dimensionUniqueName="[Range 2]" displayFolder="" count="2" memberValueDatatype="130" unbalanced="0">
      <fieldsUsage count="2">
        <fieldUsage x="-1"/>
        <fieldUsage x="3"/>
      </fieldsUsage>
    </cacheHierarchy>
    <cacheHierarchy uniqueName="[Range 2].[Code]" caption="Code" attribute="1" defaultMemberUniqueName="[Range 2].[Code].[All]" allUniqueName="[Range 2].[Code].[All]" dimensionUniqueName="[Range 2]" displayFolder="" count="0" memberValueDatatype="130" unbalanced="0"/>
    <cacheHierarchy uniqueName="[Range 2].[Club]" caption="Club" attribute="1" defaultMemberUniqueName="[Range 2].[Club].[All]" allUniqueName="[Range 2].[Club].[All]" dimensionUniqueName="[Range 2]" displayFolder="" count="0" memberValueDatatype="130" unbalanced="0"/>
    <cacheHierarchy uniqueName="[Range 2].[Rider]" caption="Rider" attribute="1" defaultMemberUniqueName="[Range 2].[Rider].[All]" allUniqueName="[Range 2].[Rider].[All]" dimensionUniqueName="[Range 2]" displayFolder="" count="2" memberValueDatatype="130" unbalanced="0">
      <fieldsUsage count="2">
        <fieldUsage x="-1"/>
        <fieldUsage x="4"/>
      </fieldsUsage>
    </cacheHierarchy>
    <cacheHierarchy uniqueName="[Range 2].[Horse]" caption="Horse" attribute="1" defaultMemberUniqueName="[Range 2].[Horse].[All]" allUniqueName="[Range 2].[Horse].[All]" dimensionUniqueName="[Range 2]" displayFolder="" count="0" memberValueDatatype="130" unbalanced="0"/>
    <cacheHierarchy uniqueName="[Range 2].[Ride Type]" caption="Ride Type" attribute="1" defaultMemberUniqueName="[Range 2].[Ride Type].[All]" allUniqueName="[Range 2].[Ride Type].[All]" dimensionUniqueName="[Range 2]" displayFolder="" count="0" memberValueDatatype="130" unbalanced="0"/>
    <cacheHierarchy uniqueName="[Range 2].[Distance]" caption="Distance" attribute="1" defaultMemberUniqueName="[Range 2].[Distance].[All]" allUniqueName="[Range 2].[Distance].[All]" dimensionUniqueName="[Range 2]" displayFolder="" count="0" memberValueDatatype="5" unbalanced="0"/>
    <cacheHierarchy uniqueName="[Range 2].[Division 2]" caption="Division 2" attribute="1" defaultMemberUniqueName="[Range 2].[Division 2].[All]" allUniqueName="[Range 2].[Division 2].[All]" dimensionUniqueName="[Range 2]" displayFolder="" count="2" memberValueDatatype="130" unbalanced="0">
      <fieldsUsage count="2">
        <fieldUsage x="-1"/>
        <fieldUsage x="2"/>
      </fieldsUsage>
    </cacheHierarchy>
    <cacheHierarchy uniqueName="[Range 2].[Ride]" caption="Ride" attribute="1" defaultMemberUniqueName="[Range 2].[Ride].[All]" allUniqueName="[Range 2].[Ride].[All]" dimensionUniqueName="[Range 2]" displayFolder="" count="0" memberValueDatatype="130" unbalanced="0"/>
    <cacheHierarchy uniqueName="[Range 2].[Nominated Speed]" caption="Nominated Speed" attribute="1" defaultMemberUniqueName="[Range 2].[Nominated Speed].[All]" allUniqueName="[Range 2].[Nominated Speed].[All]" dimensionUniqueName="[Range 2]" displayFolder="" count="0" memberValueDatatype="20" unbalanced="0"/>
    <cacheHierarchy uniqueName="[Range 2].[Actual Speed]" caption="Actual Speed" attribute="1" defaultMemberUniqueName="[Range 2].[Actual Speed].[All]" allUniqueName="[Range 2].[Actual Speed].[All]" dimensionUniqueName="[Range 2]" displayFolder="" count="0" memberValueDatatype="5" unbalanced="0"/>
    <cacheHierarchy uniqueName="[Range 2].[Error Leg 1]" caption="Error Leg 1" attribute="1" defaultMemberUniqueName="[Range 2].[Error Leg 1].[All]" allUniqueName="[Range 2].[Error Leg 1].[All]" dimensionUniqueName="[Range 2]" displayFolder="" count="0" memberValueDatatype="5" unbalanced="0"/>
    <cacheHierarchy uniqueName="[Range 2].[Error Leg 2]" caption="Error Leg 2" attribute="1" defaultMemberUniqueName="[Range 2].[Error Leg 2].[All]" allUniqueName="[Range 2].[Error Leg 2].[All]" dimensionUniqueName="[Range 2]" displayFolder="" count="0" memberValueDatatype="5" unbalanced="0"/>
    <cacheHierarchy uniqueName="[Range 2].[Error Leg 3]" caption="Error Leg 3" attribute="1" defaultMemberUniqueName="[Range 2].[Error Leg 3].[All]" allUniqueName="[Range 2].[Error Leg 3].[All]" dimensionUniqueName="[Range 2]" displayFolder="" count="0" memberValueDatatype="20" unbalanced="0"/>
    <cacheHierarchy uniqueName="[Range 2].[Total Error]" caption="Total Error" attribute="1" defaultMemberUniqueName="[Range 2].[Total Error].[All]" allUniqueName="[Range 2].[Total Error].[All]" dimensionUniqueName="[Range 2]" displayFolder="" count="0" memberValueDatatype="5" unbalanced="0"/>
    <cacheHierarchy uniqueName="[Range 2].[HMS POINTS]" caption="HMS POINTS" attribute="1" defaultMemberUniqueName="[Range 2].[HMS POINTS].[All]" allUniqueName="[Range 2].[HMS POINTS].[All]" dimensionUniqueName="[Range 2]" displayFolder="" count="0" memberValueDatatype="5" unbalanced="0"/>
    <cacheHierarchy uniqueName="[Range 2].[VET POINTS]" caption="VET POINTS" attribute="1" defaultMemberUniqueName="[Range 2].[VET POINTS].[All]" allUniqueName="[Range 2].[VET POINTS].[All]" dimensionUniqueName="[Range 2]" displayFolder="" count="0" memberValueDatatype="5" unbalanced="0"/>
    <cacheHierarchy uniqueName="[Range 2].[TIME POINTS]" caption="TIME POINTS" attribute="1" defaultMemberUniqueName="[Range 2].[TIME POINTS].[All]" allUniqueName="[Range 2].[TIME POINTS].[All]" dimensionUniqueName="[Range 2]" displayFolder="" count="0" memberValueDatatype="5" unbalanced="0"/>
    <cacheHierarchy uniqueName="[Range 2].[Total Points]" caption="Total Points" attribute="1" defaultMemberUniqueName="[Range 2].[Total Points].[All]" allUniqueName="[Range 2].[Total Points].[All]" dimensionUniqueName="[Range 2]" displayFolder="" count="0" memberValueDatatype="5" unbalanced="0"/>
    <cacheHierarchy uniqueName="[Range 2].[ACTUAL POINTS]" caption="ACTUAL POINTS" attribute="1" defaultMemberUniqueName="[Range 2].[ACTUAL POINTS].[All]" allUniqueName="[Range 2].[ACTUAL POINTS].[All]" dimensionUniqueName="[Range 2]" displayFolder="" count="0" memberValueDatatype="5" unbalanced="0"/>
    <cacheHierarchy uniqueName="[Range 2].[DISQ]" caption="DISQ" attribute="1" defaultMemberUniqueName="[Range 2].[DISQ].[All]" allUniqueName="[Range 2].[DISQ].[All]" dimensionUniqueName="[Range 2]" displayFolder="" count="0" memberValueDatatype="130" unbalanced="0"/>
    <cacheHierarchy uniqueName="[Range 2].[REASON]" caption="REASON" attribute="1" defaultMemberUniqueName="[Range 2].[REASON].[All]" allUniqueName="[Range 2].[REASON].[All]" dimensionUniqueName="[Range 2]" displayFolder="" count="0" memberValueDatatype="130" unbalanced="0"/>
    <cacheHierarchy uniqueName="[Range 2].[Standardised Distance]" caption="Standardised Distance" attribute="1" defaultMemberUniqueName="[Range 2].[Standardised Distance].[All]" allUniqueName="[Range 2].[Standardised Distance].[All]" dimensionUniqueName="[Range 2]" displayFolder="" count="0" memberValueDatatype="20" unbalanced="0"/>
    <cacheHierarchy uniqueName="[Range 2].[HMS points corrected]" caption="HMS points corrected" attribute="1" defaultMemberUniqueName="[Range 2].[HMS points corrected].[All]" allUniqueName="[Range 2].[HMS points corrected].[All]" dimensionUniqueName="[Range 2]" displayFolder="" count="0" memberValueDatatype="5" unbalanced="0"/>
    <cacheHierarchy uniqueName="[Range 2].[Vet points corrected]" caption="Vet points corrected" attribute="1" defaultMemberUniqueName="[Range 2].[Vet points corrected].[All]" allUniqueName="[Range 2].[Vet points corrected].[All]" dimensionUniqueName="[Range 2]" displayFolder="" count="0" memberValueDatatype="5" unbalanced="0"/>
    <cacheHierarchy uniqueName="[Range 2].[Time points corrected]" caption="Time points corrected" attribute="1" defaultMemberUniqueName="[Range 2].[Time points corrected].[All]" allUniqueName="[Range 2].[Time points corrected].[All]" dimensionUniqueName="[Range 2]" displayFolder="" count="0" memberValueDatatype="5" unbalanced="0"/>
    <cacheHierarchy uniqueName="[Range 2].[Actual Points corrected]" caption="Actual Points corrected" attribute="1" defaultMemberUniqueName="[Range 2].[Actual Points corrected].[All]" allUniqueName="[Range 2].[Actual Points corrected].[All]" dimensionUniqueName="[Range 2]" displayFolder="" count="0" memberValueDatatype="5" unbalanced="0"/>
    <cacheHierarchy uniqueName="[Range 2].[TEAM]" caption="TEAM" attribute="1" defaultMemberUniqueName="[Range 2].[TEAM].[All]" allUniqueName="[Range 2].[TEAM].[All]" dimensionUniqueName="[Range 2]" displayFolder="" count="0" memberValueDatatype="130" unbalanced="0"/>
    <cacheHierarchy uniqueName="[Range 2].[ALL 3 DAYS]" caption="ALL 3 DAYS" attribute="1" defaultMemberUniqueName="[Range 2].[ALL 3 DAYS].[All]" allUniqueName="[Range 2].[ALL 3 DAYS].[All]" dimensionUniqueName="[Range 2]" displayFolder="" count="2" memberValueDatatype="130" unbalanced="0">
      <fieldsUsage count="2">
        <fieldUsage x="-1"/>
        <fieldUsage x="1"/>
      </fieldsUsage>
    </cacheHierarchy>
    <cacheHierarchy uniqueName="[Measures].[__XL_Count Range 1]" caption="__XL_Count Range 1" measure="1" displayFolder="" measureGroup="Range 1" count="0" hidden="1"/>
    <cacheHierarchy uniqueName="[Measures].[__XL_Count Range]" caption="__XL_Count Range" measure="1" displayFolder="" measureGroup="Range" count="0" hidden="1"/>
    <cacheHierarchy uniqueName="[Measures].[__XL_Count Range 2]" caption="__XL_Count Range 2" measure="1" displayFolder="" measureGroup="Range 2" count="0" hidden="1"/>
    <cacheHierarchy uniqueName="[Measures].[__No measures defined]" caption="__No measures defined" measure="1" displayFolder="" count="0" hidden="1"/>
    <cacheHierarchy uniqueName="[Measures].[Sum of Standardised Distance 2]" caption="Sum of Standardised Distance 2" measure="1" displayFolder="" measureGroup="Range 1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 of HMS points corrected 2]" caption="Sum of HMS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 of Vet points corrected 2]" caption="Sum of Vet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 of Time points corrected 2]" caption="Sum of Time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 of Actual Points corrected 2]" caption="Sum of Actual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 of TIME POINTS]" caption="Sum of TIME POINTS" measure="1" displayFolder="" measureGroup="Range 1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 of Standardised Distance]" caption="Sum of Standardised Distance" measure="1" displayFolder="" measureGroup="Rang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 of Actual Points corrected]" caption="Sum of Actual Points corrected" measure="1" displayFolder="" measureGroup="Rang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Actual Points corrected 3]" caption="Sum of Actual Points corrected 3" measure="1" displayFolder="" measureGroup="Range 2" count="0" hidden="1">
      <extLst>
        <ext xmlns:x15="http://schemas.microsoft.com/office/spreadsheetml/2010/11/main" uri="{B97F6D7D-B522-45F9-BDA1-12C45D357490}">
          <x15:cacheHierarchy aggregatedColumn="93"/>
        </ext>
      </extLst>
    </cacheHierarchy>
    <cacheHierarchy uniqueName="[Measures].[Sum of Standardised Distance 3]" caption="Sum of Standardised Distance 3" measure="1" displayFolder="" measureGroup="Range 2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9"/>
        </ext>
      </extLst>
    </cacheHierarchy>
    <cacheHierarchy uniqueName="[Measures].[Sum of Vet points corrected]" caption="Sum of Vet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1"/>
        </ext>
      </extLst>
    </cacheHierarchy>
    <cacheHierarchy uniqueName="[Measures].[Sum of HMS points corrected]" caption="Sum of HMS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 of Time points corrected]" caption="Sum of Time points corrected" measure="1" displayFolder="" measureGroup="Range 2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92"/>
        </ext>
      </extLst>
    </cacheHierarchy>
  </cacheHierarchies>
  <kpis count="0"/>
  <dimensions count="4">
    <dimension measure="1" name="Measures" uniqueName="[Measures]" caption="Measures"/>
    <dimension name="Range" uniqueName="[Range]" caption="Range"/>
    <dimension name="Range 1" uniqueName="[Range 1]" caption="Range 1"/>
    <dimension name="Range 2" uniqueName="[Range 2]" caption="Range 2"/>
  </dimensions>
  <measureGroups count="3">
    <measureGroup name="Range" caption="Range"/>
    <measureGroup name="Range 1" caption="Range 1"/>
    <measureGroup name="Range 2" caption="Range 2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eneral" refreshedDate="45191.597932291668" backgroundQuery="1" createdVersion="8" refreshedVersion="8" minRefreshableVersion="3" recordCount="0" supportSubquery="1" supportAdvancedDrill="1" xr:uid="{AB8D605D-FF9F-4BFF-A1DC-DD9C7F08B82A}">
  <cacheSource type="external" connectionId="1"/>
  <cacheFields count="8">
    <cacheField name="[Range].[Number].[Number]" caption="Number" numFmtId="0" hierarchy="3" level="1">
      <sharedItems count="9">
        <s v="A004"/>
        <s v="A161"/>
        <s v="A194"/>
        <s v="A203"/>
        <s v="A226"/>
        <s v="A047"/>
        <s v="A113"/>
        <s v="A128"/>
        <s v="A130"/>
      </sharedItems>
    </cacheField>
    <cacheField name="[Range].[Rider].[Rider]" caption="Rider" numFmtId="0" hierarchy="6" level="1">
      <sharedItems count="9">
        <s v="LUCOUW  NADIA"/>
        <s v="PHILLIPS  MICHELLE"/>
        <s v="SCHLEMMER  LEANNE"/>
        <s v="JOUBERT  TJ"/>
        <s v="VAN DER WESTHUIZEN  MEGAN"/>
        <s v="MENZIES  ISABELLE"/>
        <s v="MYBURGH  JO-MARIE"/>
        <s v="KOTZE  MARIKE"/>
        <s v="KENT  LIZ"/>
      </sharedItems>
    </cacheField>
    <cacheField name="[Range].[Horse].[Horse]" caption="Horse" numFmtId="0" hierarchy="7" level="1">
      <sharedItems count="9">
        <s v="WELBECH INDIAN PRINCESS"/>
        <s v="KEI SOMMERSET"/>
        <s v="IM DONE RUNNIN"/>
        <s v="DASH"/>
        <s v="CALVYN"/>
        <s v="BELLISIMA PRINCESS BRONWYN"/>
        <s v="WATERFORD COLOUR OF MAGIC"/>
        <s v="IMPENDULO TRUE BLUE"/>
        <s v="PABLO PICASSO"/>
      </sharedItems>
    </cacheField>
    <cacheField name="[Range].[Division 2].[Division 2]" caption="Division 2" numFmtId="0" hierarchy="10" level="1">
      <sharedItems count="1">
        <s v="PLEASURE OPEN"/>
      </sharedItems>
    </cacheField>
    <cacheField name="[Measures].[Sum of Standardised Distance]" caption="Sum of Standardised Distance" numFmtId="0" hierarchy="67" level="32767"/>
    <cacheField name="[Measures].[Sum of Actual Points corrected]" caption="Sum of Actual Points corrected" numFmtId="0" hierarchy="68" level="32767"/>
    <cacheField name="[Range].[TEAM].[TEAM]" caption="TEAM" numFmtId="0" hierarchy="30" level="1">
      <sharedItems count="3">
        <s v="ECCTRA"/>
        <s v="NW"/>
        <s v="WECTRA"/>
      </sharedItems>
    </cacheField>
    <cacheField name="[Range].[ALL 3 DAYS].[ALL 3 DAYS]" caption="ALL 3 DAYS" numFmtId="0" hierarchy="31" level="1">
      <sharedItems containsSemiMixedTypes="0" containsNonDate="0" containsString="0"/>
    </cacheField>
  </cacheFields>
  <cacheHierarchies count="74">
    <cacheHierarchy uniqueName="[Range].[Date]" caption="Date" attribute="1" defaultMemberUniqueName="[Range].[Date].[All]" allUniqueName="[Range].[Date].[All]" dimensionUniqueName="[Range]" displayFolder="" count="0" memberValueDatatype="130" unbalanced="0"/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Position]" caption="Position" attribute="1" defaultMemberUniqueName="[Range].[Position].[All]" allUniqueName="[Range].[Position].[All]" dimensionUniqueName="[Range]" displayFolder="" count="0" memberValueDatatype="130" unbalanced="0"/>
    <cacheHierarchy uniqueName="[Range].[Number]" caption="Number" attribute="1" defaultMemberUniqueName="[Range].[Number].[All]" allUniqueName="[Range].[Number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de]" caption="Code" attribute="1" defaultMemberUniqueName="[Range].[Code].[All]" allUniqueName="[Range].[Code].[All]" dimensionUniqueName="[Range]" displayFolder="" count="0" memberValueDatatype="130" unbalanced="0"/>
    <cacheHierarchy uniqueName="[Range].[Club]" caption="Club" attribute="1" defaultMemberUniqueName="[Range].[Club].[All]" allUniqueName="[Range].[Club].[All]" dimensionUniqueName="[Range]" displayFolder="" count="0" memberValueDatatype="130" unbalanced="0"/>
    <cacheHierarchy uniqueName="[Range].[Rider]" caption="Rider" attribute="1" defaultMemberUniqueName="[Range].[Rider].[All]" allUniqueName="[Range].[Ride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Horse]" caption="Horse" attribute="1" defaultMemberUniqueName="[Range].[Horse].[All]" allUniqueName="[Range].[Horse].[All]" dimensionUniqueName="[Range]" displayFolder="" count="2" memberValueDatatype="130" unbalanced="0">
      <fieldsUsage count="2">
        <fieldUsage x="-1"/>
        <fieldUsage x="2"/>
      </fieldsUsage>
    </cacheHierarchy>
    <cacheHierarchy uniqueName="[Range].[Ride Type]" caption="Ride Type" attribute="1" defaultMemberUniqueName="[Range].[Ride Type].[All]" allUniqueName="[Range].[Ride Type].[All]" dimensionUniqueName="[Range]" displayFolder="" count="0" memberValueDatatype="130" unbalanced="0"/>
    <cacheHierarchy uniqueName="[Range].[Distance]" caption="Distance" attribute="1" defaultMemberUniqueName="[Range].[Distance].[All]" allUniqueName="[Range].[Distance].[All]" dimensionUniqueName="[Range]" displayFolder="" count="0" memberValueDatatype="5" unbalanced="0"/>
    <cacheHierarchy uniqueName="[Range].[Division 2]" caption="Division 2" attribute="1" defaultMemberUniqueName="[Range].[Division 2].[All]" allUniqueName="[Range].[Division 2].[All]" dimensionUniqueName="[Range]" displayFolder="" count="2" memberValueDatatype="130" unbalanced="0">
      <fieldsUsage count="2">
        <fieldUsage x="-1"/>
        <fieldUsage x="3"/>
      </fieldsUsage>
    </cacheHierarchy>
    <cacheHierarchy uniqueName="[Range].[Ride]" caption="Ride" attribute="1" defaultMemberUniqueName="[Range].[Ride].[All]" allUniqueName="[Range].[Ride].[All]" dimensionUniqueName="[Range]" displayFolder="" count="0" memberValueDatatype="130" unbalanced="0"/>
    <cacheHierarchy uniqueName="[Range].[Nominated Speed]" caption="Nominated Speed" attribute="1" defaultMemberUniqueName="[Range].[Nominated Speed].[All]" allUniqueName="[Range].[Nominated Speed].[All]" dimensionUniqueName="[Range]" displayFolder="" count="0" memberValueDatatype="20" unbalanced="0"/>
    <cacheHierarchy uniqueName="[Range].[Actual Speed]" caption="Actual Speed" attribute="1" defaultMemberUniqueName="[Range].[Actual Speed].[All]" allUniqueName="[Range].[Actual Speed].[All]" dimensionUniqueName="[Range]" displayFolder="" count="0" memberValueDatatype="5" unbalanced="0"/>
    <cacheHierarchy uniqueName="[Range].[Error Leg 1]" caption="Error Leg 1" attribute="1" defaultMemberUniqueName="[Range].[Error Leg 1].[All]" allUniqueName="[Range].[Error Leg 1].[All]" dimensionUniqueName="[Range]" displayFolder="" count="0" memberValueDatatype="5" unbalanced="0"/>
    <cacheHierarchy uniqueName="[Range].[Error Leg 2]" caption="Error Leg 2" attribute="1" defaultMemberUniqueName="[Range].[Error Leg 2].[All]" allUniqueName="[Range].[Error Leg 2].[All]" dimensionUniqueName="[Range]" displayFolder="" count="0" memberValueDatatype="5" unbalanced="0"/>
    <cacheHierarchy uniqueName="[Range].[Error Leg 3]" caption="Error Leg 3" attribute="1" defaultMemberUniqueName="[Range].[Error Leg 3].[All]" allUniqueName="[Range].[Error Leg 3].[All]" dimensionUniqueName="[Range]" displayFolder="" count="0" memberValueDatatype="20" unbalanced="0"/>
    <cacheHierarchy uniqueName="[Range].[Total Error]" caption="Total Error" attribute="1" defaultMemberUniqueName="[Range].[Total Error].[All]" allUniqueName="[Range].[Total Error].[All]" dimensionUniqueName="[Range]" displayFolder="" count="0" memberValueDatatype="5" unbalanced="0"/>
    <cacheHierarchy uniqueName="[Range].[HMS POINTS]" caption="HMS POINTS" attribute="1" defaultMemberUniqueName="[Range].[HMS POINTS].[All]" allUniqueName="[Range].[HMS POINTS].[All]" dimensionUniqueName="[Range]" displayFolder="" count="0" memberValueDatatype="5" unbalanced="0"/>
    <cacheHierarchy uniqueName="[Range].[VET POINTS]" caption="VET POINTS" attribute="1" defaultMemberUniqueName="[Range].[VET POINTS].[All]" allUniqueName="[Range].[VET POINTS].[All]" dimensionUniqueName="[Range]" displayFolder="" count="0" memberValueDatatype="5" unbalanced="0"/>
    <cacheHierarchy uniqueName="[Range].[TIME POINTS]" caption="TIME POINTS" attribute="1" defaultMemberUniqueName="[Range].[TIME POINTS].[All]" allUniqueName="[Range].[TIME POINTS].[All]" dimensionUniqueName="[Range]" displayFolder="" count="0" memberValueDatatype="5" unbalanced="0"/>
    <cacheHierarchy uniqueName="[Range].[Total Points]" caption="Total Points" attribute="1" defaultMemberUniqueName="[Range].[Total Points].[All]" allUniqueName="[Range].[Total Points].[All]" dimensionUniqueName="[Range]" displayFolder="" count="0" memberValueDatatype="5" unbalanced="0"/>
    <cacheHierarchy uniqueName="[Range].[ACTUAL POINTS]" caption="ACTUAL POINTS" attribute="1" defaultMemberUniqueName="[Range].[ACTUAL POINTS].[All]" allUniqueName="[Range].[ACTUAL POINTS].[All]" dimensionUniqueName="[Range]" displayFolder="" count="0" memberValueDatatype="5" unbalanced="0"/>
    <cacheHierarchy uniqueName="[Range].[DISQ]" caption="DISQ" attribute="1" defaultMemberUniqueName="[Range].[DISQ].[All]" allUniqueName="[Range].[DISQ].[All]" dimensionUniqueName="[Range]" displayFolder="" count="0" memberValueDatatype="130" unbalanced="0"/>
    <cacheHierarchy uniqueName="[Range].[REASON]" caption="REASON" attribute="1" defaultMemberUniqueName="[Range].[REASON].[All]" allUniqueName="[Range].[REASON].[All]" dimensionUniqueName="[Range]" displayFolder="" count="0" memberValueDatatype="130" unbalanced="0"/>
    <cacheHierarchy uniqueName="[Range].[Standardised Distance]" caption="Standardised Distance" attribute="1" defaultMemberUniqueName="[Range].[Standardised Distance].[All]" allUniqueName="[Range].[Standardised Distance].[All]" dimensionUniqueName="[Range]" displayFolder="" count="0" memberValueDatatype="20" unbalanced="0"/>
    <cacheHierarchy uniqueName="[Range].[HMS points corrected]" caption="HMS points corrected" attribute="1" defaultMemberUniqueName="[Range].[HMS points corrected].[All]" allUniqueName="[Range].[HMS points corrected].[All]" dimensionUniqueName="[Range]" displayFolder="" count="0" memberValueDatatype="5" unbalanced="0"/>
    <cacheHierarchy uniqueName="[Range].[Vet points corrected]" caption="Vet points corrected" attribute="1" defaultMemberUniqueName="[Range].[Vet points corrected].[All]" allUniqueName="[Range].[Vet points corrected].[All]" dimensionUniqueName="[Range]" displayFolder="" count="0" memberValueDatatype="5" unbalanced="0"/>
    <cacheHierarchy uniqueName="[Range].[Time points corrected]" caption="Time points corrected" attribute="1" defaultMemberUniqueName="[Range].[Time points corrected].[All]" allUniqueName="[Range].[Time points corrected].[All]" dimensionUniqueName="[Range]" displayFolder="" count="0" memberValueDatatype="5" unbalanced="0"/>
    <cacheHierarchy uniqueName="[Range].[Actual Points corrected]" caption="Actual Points corrected" attribute="1" defaultMemberUniqueName="[Range].[Actual Points corrected].[All]" allUniqueName="[Range].[Actual Points corrected].[All]" dimensionUniqueName="[Range]" displayFolder="" count="0" memberValueDatatype="5" unbalanced="0"/>
    <cacheHierarchy uniqueName="[Range].[TEAM]" caption="TEAM" attribute="1" defaultMemberUniqueName="[Range].[TEAM].[All]" allUniqueName="[Range].[TEAM].[All]" dimensionUniqueName="[Range]" displayFolder="" count="2" memberValueDatatype="130" unbalanced="0">
      <fieldsUsage count="2">
        <fieldUsage x="-1"/>
        <fieldUsage x="6"/>
      </fieldsUsage>
    </cacheHierarchy>
    <cacheHierarchy uniqueName="[Range].[ALL 3 DAYS]" caption="ALL 3 DAYS" attribute="1" defaultMemberUniqueName="[Range].[ALL 3 DAYS].[All]" allUniqueName="[Range].[ALL 3 DAYS].[All]" dimensionUniqueName="[Range]" displayFolder="" count="2" memberValueDatatype="130" unbalanced="0">
      <fieldsUsage count="2">
        <fieldUsage x="-1"/>
        <fieldUsage x="7"/>
      </fieldsUsage>
    </cacheHierarchy>
    <cacheHierarchy uniqueName="[Range 2].[Date]" caption="Date" attribute="1" defaultMemberUniqueName="[Range 2].[Date].[All]" allUniqueName="[Range 2].[Date].[All]" dimensionUniqueName="[Range 2]" displayFolder="" count="0" memberValueDatatype="130" unbalanced="0"/>
    <cacheHierarchy uniqueName="[Range 2].[Division]" caption="Division" attribute="1" defaultMemberUniqueName="[Range 2].[Division].[All]" allUniqueName="[Range 2].[Division].[All]" dimensionUniqueName="[Range 2]" displayFolder="" count="0" memberValueDatatype="130" unbalanced="0"/>
    <cacheHierarchy uniqueName="[Range 2].[Position]" caption="Position" attribute="1" defaultMemberUniqueName="[Range 2].[Position].[All]" allUniqueName="[Range 2].[Position].[All]" dimensionUniqueName="[Range 2]" displayFolder="" count="0" memberValueDatatype="130" unbalanced="0"/>
    <cacheHierarchy uniqueName="[Range 2].[Number]" caption="Number" attribute="1" defaultMemberUniqueName="[Range 2].[Number].[All]" allUniqueName="[Range 2].[Number].[All]" dimensionUniqueName="[Range 2]" displayFolder="" count="0" memberValueDatatype="130" unbalanced="0"/>
    <cacheHierarchy uniqueName="[Range 2].[Code]" caption="Code" attribute="1" defaultMemberUniqueName="[Range 2].[Code].[All]" allUniqueName="[Range 2].[Code].[All]" dimensionUniqueName="[Range 2]" displayFolder="" count="0" memberValueDatatype="130" unbalanced="0"/>
    <cacheHierarchy uniqueName="[Range 2].[Club]" caption="Club" attribute="1" defaultMemberUniqueName="[Range 2].[Club].[All]" allUniqueName="[Range 2].[Club].[All]" dimensionUniqueName="[Range 2]" displayFolder="" count="0" memberValueDatatype="130" unbalanced="0"/>
    <cacheHierarchy uniqueName="[Range 2].[Rider]" caption="Rider" attribute="1" defaultMemberUniqueName="[Range 2].[Rider].[All]" allUniqueName="[Range 2].[Rider].[All]" dimensionUniqueName="[Range 2]" displayFolder="" count="0" memberValueDatatype="130" unbalanced="0"/>
    <cacheHierarchy uniqueName="[Range 2].[Horse]" caption="Horse" attribute="1" defaultMemberUniqueName="[Range 2].[Horse].[All]" allUniqueName="[Range 2].[Horse].[All]" dimensionUniqueName="[Range 2]" displayFolder="" count="0" memberValueDatatype="130" unbalanced="0"/>
    <cacheHierarchy uniqueName="[Range 2].[Ride Type]" caption="Ride Type" attribute="1" defaultMemberUniqueName="[Range 2].[Ride Type].[All]" allUniqueName="[Range 2].[Ride Type].[All]" dimensionUniqueName="[Range 2]" displayFolder="" count="0" memberValueDatatype="130" unbalanced="0"/>
    <cacheHierarchy uniqueName="[Range 2].[Distance]" caption="Distance" attribute="1" defaultMemberUniqueName="[Range 2].[Distance].[All]" allUniqueName="[Range 2].[Distance].[All]" dimensionUniqueName="[Range 2]" displayFolder="" count="0" memberValueDatatype="5" unbalanced="0"/>
    <cacheHierarchy uniqueName="[Range 2].[Division 2]" caption="Division 2" attribute="1" defaultMemberUniqueName="[Range 2].[Division 2].[All]" allUniqueName="[Range 2].[Division 2].[All]" dimensionUniqueName="[Range 2]" displayFolder="" count="0" memberValueDatatype="130" unbalanced="0"/>
    <cacheHierarchy uniqueName="[Range 2].[Ride]" caption="Ride" attribute="1" defaultMemberUniqueName="[Range 2].[Ride].[All]" allUniqueName="[Range 2].[Ride].[All]" dimensionUniqueName="[Range 2]" displayFolder="" count="0" memberValueDatatype="130" unbalanced="0"/>
    <cacheHierarchy uniqueName="[Range 2].[Nominated Speed]" caption="Nominated Speed" attribute="1" defaultMemberUniqueName="[Range 2].[Nominated Speed].[All]" allUniqueName="[Range 2].[Nominated Speed].[All]" dimensionUniqueName="[Range 2]" displayFolder="" count="0" memberValueDatatype="20" unbalanced="0"/>
    <cacheHierarchy uniqueName="[Range 2].[Actual Speed]" caption="Actual Speed" attribute="1" defaultMemberUniqueName="[Range 2].[Actual Speed].[All]" allUniqueName="[Range 2].[Actual Speed].[All]" dimensionUniqueName="[Range 2]" displayFolder="" count="0" memberValueDatatype="5" unbalanced="0"/>
    <cacheHierarchy uniqueName="[Range 2].[Error Leg 1]" caption="Error Leg 1" attribute="1" defaultMemberUniqueName="[Range 2].[Error Leg 1].[All]" allUniqueName="[Range 2].[Error Leg 1].[All]" dimensionUniqueName="[Range 2]" displayFolder="" count="0" memberValueDatatype="5" unbalanced="0"/>
    <cacheHierarchy uniqueName="[Range 2].[Error Leg 2]" caption="Error Leg 2" attribute="1" defaultMemberUniqueName="[Range 2].[Error Leg 2].[All]" allUniqueName="[Range 2].[Error Leg 2].[All]" dimensionUniqueName="[Range 2]" displayFolder="" count="0" memberValueDatatype="5" unbalanced="0"/>
    <cacheHierarchy uniqueName="[Range 2].[Error Leg 3]" caption="Error Leg 3" attribute="1" defaultMemberUniqueName="[Range 2].[Error Leg 3].[All]" allUniqueName="[Range 2].[Error Leg 3].[All]" dimensionUniqueName="[Range 2]" displayFolder="" count="0" memberValueDatatype="20" unbalanced="0"/>
    <cacheHierarchy uniqueName="[Range 2].[Total Error]" caption="Total Error" attribute="1" defaultMemberUniqueName="[Range 2].[Total Error].[All]" allUniqueName="[Range 2].[Total Error].[All]" dimensionUniqueName="[Range 2]" displayFolder="" count="0" memberValueDatatype="5" unbalanced="0"/>
    <cacheHierarchy uniqueName="[Range 2].[HMS POINTS]" caption="HMS POINTS" attribute="1" defaultMemberUniqueName="[Range 2].[HMS POINTS].[All]" allUniqueName="[Range 2].[HMS POINTS].[All]" dimensionUniqueName="[Range 2]" displayFolder="" count="0" memberValueDatatype="5" unbalanced="0"/>
    <cacheHierarchy uniqueName="[Range 2].[VET POINTS]" caption="VET POINTS" attribute="1" defaultMemberUniqueName="[Range 2].[VET POINTS].[All]" allUniqueName="[Range 2].[VET POINTS].[All]" dimensionUniqueName="[Range 2]" displayFolder="" count="0" memberValueDatatype="5" unbalanced="0"/>
    <cacheHierarchy uniqueName="[Range 2].[TIME POINTS]" caption="TIME POINTS" attribute="1" defaultMemberUniqueName="[Range 2].[TIME POINTS].[All]" allUniqueName="[Range 2].[TIME POINTS].[All]" dimensionUniqueName="[Range 2]" displayFolder="" count="0" memberValueDatatype="5" unbalanced="0"/>
    <cacheHierarchy uniqueName="[Range 2].[Total Points]" caption="Total Points" attribute="1" defaultMemberUniqueName="[Range 2].[Total Points].[All]" allUniqueName="[Range 2].[Total Points].[All]" dimensionUniqueName="[Range 2]" displayFolder="" count="0" memberValueDatatype="5" unbalanced="0"/>
    <cacheHierarchy uniqueName="[Range 2].[ACTUAL POINTS]" caption="ACTUAL POINTS" attribute="1" defaultMemberUniqueName="[Range 2].[ACTUAL POINTS].[All]" allUniqueName="[Range 2].[ACTUAL POINTS].[All]" dimensionUniqueName="[Range 2]" displayFolder="" count="0" memberValueDatatype="5" unbalanced="0"/>
    <cacheHierarchy uniqueName="[Range 2].[DISQ]" caption="DISQ" attribute="1" defaultMemberUniqueName="[Range 2].[DISQ].[All]" allUniqueName="[Range 2].[DISQ].[All]" dimensionUniqueName="[Range 2]" displayFolder="" count="0" memberValueDatatype="130" unbalanced="0"/>
    <cacheHierarchy uniqueName="[Range 2].[REASON]" caption="REASON" attribute="1" defaultMemberUniqueName="[Range 2].[REASON].[All]" allUniqueName="[Range 2].[REASON].[All]" dimensionUniqueName="[Range 2]" displayFolder="" count="0" memberValueDatatype="130" unbalanced="0"/>
    <cacheHierarchy uniqueName="[Range 2].[Standardised Distance]" caption="Standardised Distance" attribute="1" defaultMemberUniqueName="[Range 2].[Standardised Distance].[All]" allUniqueName="[Range 2].[Standardised Distance].[All]" dimensionUniqueName="[Range 2]" displayFolder="" count="0" memberValueDatatype="20" unbalanced="0"/>
    <cacheHierarchy uniqueName="[Range 2].[HMS points corrected]" caption="HMS points corrected" attribute="1" defaultMemberUniqueName="[Range 2].[HMS points corrected].[All]" allUniqueName="[Range 2].[HMS points corrected].[All]" dimensionUniqueName="[Range 2]" displayFolder="" count="0" memberValueDatatype="5" unbalanced="0"/>
    <cacheHierarchy uniqueName="[Range 2].[Vet points corrected]" caption="Vet points corrected" attribute="1" defaultMemberUniqueName="[Range 2].[Vet points corrected].[All]" allUniqueName="[Range 2].[Vet points corrected].[All]" dimensionUniqueName="[Range 2]" displayFolder="" count="0" memberValueDatatype="5" unbalanced="0"/>
    <cacheHierarchy uniqueName="[Range 2].[Time points corrected]" caption="Time points corrected" attribute="1" defaultMemberUniqueName="[Range 2].[Time points corrected].[All]" allUniqueName="[Range 2].[Time points corrected].[All]" dimensionUniqueName="[Range 2]" displayFolder="" count="0" memberValueDatatype="5" unbalanced="0"/>
    <cacheHierarchy uniqueName="[Range 2].[Actual Points corrected]" caption="Actual Points corrected" attribute="1" defaultMemberUniqueName="[Range 2].[Actual Points corrected].[All]" allUniqueName="[Range 2].[Actual Points corrected].[All]" dimensionUniqueName="[Range 2]" displayFolder="" count="0" memberValueDatatype="5" unbalanced="0"/>
    <cacheHierarchy uniqueName="[Range 2].[TEAM]" caption="TEAM" attribute="1" defaultMemberUniqueName="[Range 2].[TEAM].[All]" allUniqueName="[Range 2].[TEAM].[All]" dimensionUniqueName="[Range 2]" displayFolder="" count="0" memberValueDatatype="130" unbalanced="0"/>
    <cacheHierarchy uniqueName="[Range 2].[ALL 3 DAYS]" caption="ALL 3 DAYS" attribute="1" defaultMemberUniqueName="[Range 2].[ALL 3 DAYS].[All]" allUniqueName="[Range 2].[ALL 3 DAYS].[All]" dimensionUniqueName="[Range 2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2]" caption="__XL_Count Range 2" measure="1" displayFolder="" measureGroup="Range 2" count="0" hidden="1"/>
    <cacheHierarchy uniqueName="[Measures].[__No measures defined]" caption="__No measures defined" measure="1" displayFolder="" count="0" hidden="1"/>
    <cacheHierarchy uniqueName="[Measures].[Sum of Standardised Distance]" caption="Sum of Standardised Distance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 of Actual Points corrected]" caption="Sum of Actual Points corrected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Actual Points corrected 3]" caption="Sum of Actual Points corrected 3" measure="1" displayFolder="" measureGroup="Range 2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 of Standardised Distance 3]" caption="Sum of Standardised Distance 3" measure="1" displayFolder="" measureGroup="Range 2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 of Vet points corrected]" caption="Sum of Vet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 of HMS points corrected]" caption="Sum of HMS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 of Time points corrected]" caption="Sum of Time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2" uniqueName="[Range 2]" caption="Range 2"/>
  </dimensions>
  <measureGroups count="2">
    <measureGroup name="Range" caption="Range"/>
    <measureGroup name="Range 2" caption="Range 2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eneral" refreshedDate="45191.610028587966" backgroundQuery="1" createdVersion="8" refreshedVersion="8" minRefreshableVersion="3" recordCount="0" supportSubquery="1" supportAdvancedDrill="1" xr:uid="{0631CA53-0B51-4B3F-A011-2C5518646DFD}">
  <cacheSource type="external" connectionId="1"/>
  <cacheFields count="8">
    <cacheField name="[Range 1].[ALL 3 DAYS].[ALL 3 DAYS]" caption="ALL 3 DAYS" numFmtId="0" hierarchy="63" level="1">
      <sharedItems containsSemiMixedTypes="0" containsNonDate="0" containsString="0"/>
    </cacheField>
    <cacheField name="[Range 2].[ALL 3 DAYS].[ALL 3 DAYS]" caption="ALL 3 DAYS" numFmtId="0" hierarchy="95" level="1">
      <sharedItems containsSemiMixedTypes="0" containsNonDate="0" containsString="0"/>
    </cacheField>
    <cacheField name="[Range 2].[Division 2].[Division 2]" caption="Division 2" numFmtId="0" hierarchy="74" level="1">
      <sharedItems count="3">
        <s v="PLEASURE JUNIOR"/>
        <s v="PLEASURE OPEN"/>
        <s v="TRAIL OPEN"/>
      </sharedItems>
    </cacheField>
    <cacheField name="[Range 2].[Number].[Number]" caption="Number" numFmtId="0" hierarchy="67" level="1">
      <sharedItems count="17">
        <s v="A180"/>
        <s v="A196"/>
        <s v="A234"/>
        <s v="A004"/>
        <s v="A047"/>
        <s v="A113"/>
        <s v="A128"/>
        <s v="A130"/>
        <s v="A159"/>
        <s v="A161"/>
        <s v="A194"/>
        <s v="A203"/>
        <s v="A226"/>
        <s v="A001"/>
        <s v="A091"/>
        <s v="A150"/>
        <s v="A151"/>
      </sharedItems>
    </cacheField>
    <cacheField name="[Range 2].[Rider].[Rider]" caption="Rider" numFmtId="0" hierarchy="70" level="1">
      <sharedItems count="17">
        <s v="MILLS  ISLA MAIRI"/>
        <s v="PHILLIPS  REBECCA"/>
        <s v="VAN DER WESTHUIZEN  KATIE"/>
        <s v="LUCOUW  NADIA"/>
        <s v="MENZIES  ISABELLE"/>
        <s v="MYBURGH  JO-MARIE"/>
        <s v="KOTZE  MARIKE"/>
        <s v="KENT  LIZ"/>
        <s v="NIEUWOUDT  LORETTA"/>
        <s v="PHILLIPS  MICHELLE"/>
        <s v="SCHLEMMER  LEANNE"/>
        <s v="JOUBERT  TJ"/>
        <s v="VAN DER WESTHUIZEN  MEGAN"/>
        <s v="RADOMSKY  CINDY"/>
        <s v="JUUL  ARIKE"/>
        <s v="ZIEHL  LARISHA"/>
        <s v="PARTOVI  ABBY"/>
      </sharedItems>
    </cacheField>
    <cacheField name="[Range 2].[Horse].[Horse]" caption="Horse" numFmtId="0" hierarchy="71" level="1">
      <sharedItems count="17">
        <s v="DAIZY"/>
        <s v="RED BARRON"/>
        <s v="WHISPER"/>
        <s v="WELBECH INDIAN PRINCESS"/>
        <s v="BELLISIMA PRINCESS BRONWYN"/>
        <s v="WATERFORD COLOUR OF MAGIC"/>
        <s v="IMPENDULO TRUE BLUE"/>
        <s v="PABLO PICASSO"/>
        <s v="BISMARCK"/>
        <s v="KEI SOMMERSET"/>
        <s v="IM DONE RUNNIN"/>
        <s v="DASH"/>
        <s v="CALVYN"/>
        <s v="SILOAH DARDASHAN"/>
        <s v="ARISTON"/>
        <s v="ARGO"/>
        <s v="BLOMMETJIE"/>
      </sharedItems>
    </cacheField>
    <cacheField name="[Measures].[Sum of Standardised Distance 3]" caption="Sum of Standardised Distance 3" numFmtId="0" hierarchy="109" level="32767"/>
    <cacheField name="[Measures].[Sum of HMS points corrected]" caption="Sum of HMS points corrected" numFmtId="0" hierarchy="111" level="32767"/>
  </cacheFields>
  <cacheHierarchies count="113">
    <cacheHierarchy uniqueName="[Range].[Date]" caption="Date" attribute="1" defaultMemberUniqueName="[Range].[Date].[All]" allUniqueName="[Range].[Date].[All]" dimensionUniqueName="[Range]" displayFolder="" count="0" memberValueDatatype="130" unbalanced="0"/>
    <cacheHierarchy uniqueName="[Range].[Division]" caption="Division" attribute="1" defaultMemberUniqueName="[Range].[Division].[All]" allUniqueName="[Range].[Division].[All]" dimensionUniqueName="[Range]" displayFolder="" count="0" memberValueDatatype="130" unbalanced="0"/>
    <cacheHierarchy uniqueName="[Range].[Position]" caption="Position" attribute="1" defaultMemberUniqueName="[Range].[Position].[All]" allUniqueName="[Range].[Position].[All]" dimensionUniqueName="[Range]" displayFolder="" count="0" memberValueDatatype="130" unbalanced="0"/>
    <cacheHierarchy uniqueName="[Range].[Number]" caption="Number" attribute="1" defaultMemberUniqueName="[Range].[Number].[All]" allUniqueName="[Range].[Number].[All]" dimensionUniqueName="[Range]" displayFolder="" count="0" memberValueDatatype="130" unbalanced="0"/>
    <cacheHierarchy uniqueName="[Range].[Code]" caption="Code" attribute="1" defaultMemberUniqueName="[Range].[Code].[All]" allUniqueName="[Range].[Code].[All]" dimensionUniqueName="[Range]" displayFolder="" count="0" memberValueDatatype="130" unbalanced="0"/>
    <cacheHierarchy uniqueName="[Range].[Club]" caption="Club" attribute="1" defaultMemberUniqueName="[Range].[Club].[All]" allUniqueName="[Range].[Club].[All]" dimensionUniqueName="[Range]" displayFolder="" count="0" memberValueDatatype="130" unbalanced="0"/>
    <cacheHierarchy uniqueName="[Range].[Rider]" caption="Rider" attribute="1" defaultMemberUniqueName="[Range].[Rider].[All]" allUniqueName="[Range].[Rider].[All]" dimensionUniqueName="[Range]" displayFolder="" count="0" memberValueDatatype="130" unbalanced="0"/>
    <cacheHierarchy uniqueName="[Range].[Horse]" caption="Horse" attribute="1" defaultMemberUniqueName="[Range].[Horse].[All]" allUniqueName="[Range].[Horse].[All]" dimensionUniqueName="[Range]" displayFolder="" count="0" memberValueDatatype="130" unbalanced="0"/>
    <cacheHierarchy uniqueName="[Range].[Ride Type]" caption="Ride Type" attribute="1" defaultMemberUniqueName="[Range].[Ride Type].[All]" allUniqueName="[Range].[Ride Type].[All]" dimensionUniqueName="[Range]" displayFolder="" count="0" memberValueDatatype="130" unbalanced="0"/>
    <cacheHierarchy uniqueName="[Range].[Distance]" caption="Distance" attribute="1" defaultMemberUniqueName="[Range].[Distance].[All]" allUniqueName="[Range].[Distance].[All]" dimensionUniqueName="[Range]" displayFolder="" count="0" memberValueDatatype="5" unbalanced="0"/>
    <cacheHierarchy uniqueName="[Range].[Division 2]" caption="Division 2" attribute="1" defaultMemberUniqueName="[Range].[Division 2].[All]" allUniqueName="[Range].[Division 2].[All]" dimensionUniqueName="[Range]" displayFolder="" count="0" memberValueDatatype="130" unbalanced="0"/>
    <cacheHierarchy uniqueName="[Range].[Ride]" caption="Ride" attribute="1" defaultMemberUniqueName="[Range].[Ride].[All]" allUniqueName="[Range].[Ride].[All]" dimensionUniqueName="[Range]" displayFolder="" count="0" memberValueDatatype="130" unbalanced="0"/>
    <cacheHierarchy uniqueName="[Range].[Nominated Speed]" caption="Nominated Speed" attribute="1" defaultMemberUniqueName="[Range].[Nominated Speed].[All]" allUniqueName="[Range].[Nominated Speed].[All]" dimensionUniqueName="[Range]" displayFolder="" count="0" memberValueDatatype="20" unbalanced="0"/>
    <cacheHierarchy uniqueName="[Range].[Actual Speed]" caption="Actual Speed" attribute="1" defaultMemberUniqueName="[Range].[Actual Speed].[All]" allUniqueName="[Range].[Actual Speed].[All]" dimensionUniqueName="[Range]" displayFolder="" count="0" memberValueDatatype="5" unbalanced="0"/>
    <cacheHierarchy uniqueName="[Range].[Error Leg 1]" caption="Error Leg 1" attribute="1" defaultMemberUniqueName="[Range].[Error Leg 1].[All]" allUniqueName="[Range].[Error Leg 1].[All]" dimensionUniqueName="[Range]" displayFolder="" count="0" memberValueDatatype="5" unbalanced="0"/>
    <cacheHierarchy uniqueName="[Range].[Error Leg 2]" caption="Error Leg 2" attribute="1" defaultMemberUniqueName="[Range].[Error Leg 2].[All]" allUniqueName="[Range].[Error Leg 2].[All]" dimensionUniqueName="[Range]" displayFolder="" count="0" memberValueDatatype="5" unbalanced="0"/>
    <cacheHierarchy uniqueName="[Range].[Error Leg 3]" caption="Error Leg 3" attribute="1" defaultMemberUniqueName="[Range].[Error Leg 3].[All]" allUniqueName="[Range].[Error Leg 3].[All]" dimensionUniqueName="[Range]" displayFolder="" count="0" memberValueDatatype="20" unbalanced="0"/>
    <cacheHierarchy uniqueName="[Range].[Total Error]" caption="Total Error" attribute="1" defaultMemberUniqueName="[Range].[Total Error].[All]" allUniqueName="[Range].[Total Error].[All]" dimensionUniqueName="[Range]" displayFolder="" count="0" memberValueDatatype="5" unbalanced="0"/>
    <cacheHierarchy uniqueName="[Range].[HMS POINTS]" caption="HMS POINTS" attribute="1" defaultMemberUniqueName="[Range].[HMS POINTS].[All]" allUniqueName="[Range].[HMS POINTS].[All]" dimensionUniqueName="[Range]" displayFolder="" count="0" memberValueDatatype="5" unbalanced="0"/>
    <cacheHierarchy uniqueName="[Range].[VET POINTS]" caption="VET POINTS" attribute="1" defaultMemberUniqueName="[Range].[VET POINTS].[All]" allUniqueName="[Range].[VET POINTS].[All]" dimensionUniqueName="[Range]" displayFolder="" count="0" memberValueDatatype="5" unbalanced="0"/>
    <cacheHierarchy uniqueName="[Range].[TIME POINTS]" caption="TIME POINTS" attribute="1" defaultMemberUniqueName="[Range].[TIME POINTS].[All]" allUniqueName="[Range].[TIME POINTS].[All]" dimensionUniqueName="[Range]" displayFolder="" count="0" memberValueDatatype="5" unbalanced="0"/>
    <cacheHierarchy uniqueName="[Range].[Total Points]" caption="Total Points" attribute="1" defaultMemberUniqueName="[Range].[Total Points].[All]" allUniqueName="[Range].[Total Points].[All]" dimensionUniqueName="[Range]" displayFolder="" count="0" memberValueDatatype="5" unbalanced="0"/>
    <cacheHierarchy uniqueName="[Range].[ACTUAL POINTS]" caption="ACTUAL POINTS" attribute="1" defaultMemberUniqueName="[Range].[ACTUAL POINTS].[All]" allUniqueName="[Range].[ACTUAL POINTS].[All]" dimensionUniqueName="[Range]" displayFolder="" count="0" memberValueDatatype="5" unbalanced="0"/>
    <cacheHierarchy uniqueName="[Range].[DISQ]" caption="DISQ" attribute="1" defaultMemberUniqueName="[Range].[DISQ].[All]" allUniqueName="[Range].[DISQ].[All]" dimensionUniqueName="[Range]" displayFolder="" count="0" memberValueDatatype="130" unbalanced="0"/>
    <cacheHierarchy uniqueName="[Range].[REASON]" caption="REASON" attribute="1" defaultMemberUniqueName="[Range].[REASON].[All]" allUniqueName="[Range].[REASON].[All]" dimensionUniqueName="[Range]" displayFolder="" count="0" memberValueDatatype="130" unbalanced="0"/>
    <cacheHierarchy uniqueName="[Range].[Standardised Distance]" caption="Standardised Distance" attribute="1" defaultMemberUniqueName="[Range].[Standardised Distance].[All]" allUniqueName="[Range].[Standardised Distance].[All]" dimensionUniqueName="[Range]" displayFolder="" count="0" memberValueDatatype="20" unbalanced="0"/>
    <cacheHierarchy uniqueName="[Range].[HMS points corrected]" caption="HMS points corrected" attribute="1" defaultMemberUniqueName="[Range].[HMS points corrected].[All]" allUniqueName="[Range].[HMS points corrected].[All]" dimensionUniqueName="[Range]" displayFolder="" count="0" memberValueDatatype="5" unbalanced="0"/>
    <cacheHierarchy uniqueName="[Range].[Vet points corrected]" caption="Vet points corrected" attribute="1" defaultMemberUniqueName="[Range].[Vet points corrected].[All]" allUniqueName="[Range].[Vet points corrected].[All]" dimensionUniqueName="[Range]" displayFolder="" count="0" memberValueDatatype="5" unbalanced="0"/>
    <cacheHierarchy uniqueName="[Range].[Time points corrected]" caption="Time points corrected" attribute="1" defaultMemberUniqueName="[Range].[Time points corrected].[All]" allUniqueName="[Range].[Time points corrected].[All]" dimensionUniqueName="[Range]" displayFolder="" count="0" memberValueDatatype="5" unbalanced="0"/>
    <cacheHierarchy uniqueName="[Range].[Actual Points corrected]" caption="Actual Points corrected" attribute="1" defaultMemberUniqueName="[Range].[Actual Points corrected].[All]" allUniqueName="[Range].[Actual Points corrected].[All]" dimensionUniqueName="[Range]" displayFolder="" count="0" memberValueDatatype="5" unbalanced="0"/>
    <cacheHierarchy uniqueName="[Range].[TEAM]" caption="TEAM" attribute="1" defaultMemberUniqueName="[Range].[TEAM].[All]" allUniqueName="[Range].[TEAM].[All]" dimensionUniqueName="[Range]" displayFolder="" count="0" memberValueDatatype="130" unbalanced="0"/>
    <cacheHierarchy uniqueName="[Range].[ALL 3 DAYS]" caption="ALL 3 DAYS" attribute="1" defaultMemberUniqueName="[Range].[ALL 3 DAYS].[All]" allUniqueName="[Range].[ALL 3 DAYS].[All]" dimensionUniqueName="[Range]" displayFolder="" count="0" memberValueDatatype="130" unbalanced="0"/>
    <cacheHierarchy uniqueName="[Range 1].[Date]" caption="Date" attribute="1" defaultMemberUniqueName="[Range 1].[Date].[All]" allUniqueName="[Range 1].[Date].[All]" dimensionUniqueName="[Range 1]" displayFolder="" count="0" memberValueDatatype="130" unbalanced="0"/>
    <cacheHierarchy uniqueName="[Range 1].[Division]" caption="Division" attribute="1" defaultMemberUniqueName="[Range 1].[Division].[All]" allUniqueName="[Range 1].[Division].[All]" dimensionUniqueName="[Range 1]" displayFolder="" count="0" memberValueDatatype="130" unbalanced="0"/>
    <cacheHierarchy uniqueName="[Range 1].[Position]" caption="Position" attribute="1" defaultMemberUniqueName="[Range 1].[Position].[All]" allUniqueName="[Range 1].[Position].[All]" dimensionUniqueName="[Range 1]" displayFolder="" count="0" memberValueDatatype="130" unbalanced="0"/>
    <cacheHierarchy uniqueName="[Range 1].[Number]" caption="Number" attribute="1" defaultMemberUniqueName="[Range 1].[Number].[All]" allUniqueName="[Range 1].[Number].[All]" dimensionUniqueName="[Range 1]" displayFolder="" count="2" memberValueDatatype="130" unbalanced="0"/>
    <cacheHierarchy uniqueName="[Range 1].[Code]" caption="Code" attribute="1" defaultMemberUniqueName="[Range 1].[Code].[All]" allUniqueName="[Range 1].[Code].[All]" dimensionUniqueName="[Range 1]" displayFolder="" count="0" memberValueDatatype="130" unbalanced="0"/>
    <cacheHierarchy uniqueName="[Range 1].[Club]" caption="Club" attribute="1" defaultMemberUniqueName="[Range 1].[Club].[All]" allUniqueName="[Range 1].[Club].[All]" dimensionUniqueName="[Range 1]" displayFolder="" count="0" memberValueDatatype="130" unbalanced="0"/>
    <cacheHierarchy uniqueName="[Range 1].[Rider]" caption="Rider" attribute="1" defaultMemberUniqueName="[Range 1].[Rider].[All]" allUniqueName="[Range 1].[Rider].[All]" dimensionUniqueName="[Range 1]" displayFolder="" count="2" memberValueDatatype="130" unbalanced="0"/>
    <cacheHierarchy uniqueName="[Range 1].[Horse]" caption="Horse" attribute="1" defaultMemberUniqueName="[Range 1].[Horse].[All]" allUniqueName="[Range 1].[Horse].[All]" dimensionUniqueName="[Range 1]" displayFolder="" count="2" memberValueDatatype="130" unbalanced="0"/>
    <cacheHierarchy uniqueName="[Range 1].[Ride Type]" caption="Ride Type" attribute="1" defaultMemberUniqueName="[Range 1].[Ride Type].[All]" allUniqueName="[Range 1].[Ride Type].[All]" dimensionUniqueName="[Range 1]" displayFolder="" count="0" memberValueDatatype="130" unbalanced="0"/>
    <cacheHierarchy uniqueName="[Range 1].[Distance]" caption="Distance" attribute="1" defaultMemberUniqueName="[Range 1].[Distance].[All]" allUniqueName="[Range 1].[Distance].[All]" dimensionUniqueName="[Range 1]" displayFolder="" count="0" memberValueDatatype="5" unbalanced="0"/>
    <cacheHierarchy uniqueName="[Range 1].[Division 2]" caption="Division 2" attribute="1" defaultMemberUniqueName="[Range 1].[Division 2].[All]" allUniqueName="[Range 1].[Division 2].[All]" dimensionUniqueName="[Range 1]" displayFolder="" count="2" memberValueDatatype="130" unbalanced="0"/>
    <cacheHierarchy uniqueName="[Range 1].[Ride]" caption="Ride" attribute="1" defaultMemberUniqueName="[Range 1].[Ride].[All]" allUniqueName="[Range 1].[Ride].[All]" dimensionUniqueName="[Range 1]" displayFolder="" count="0" memberValueDatatype="130" unbalanced="0"/>
    <cacheHierarchy uniqueName="[Range 1].[Nominated Speed]" caption="Nominated Speed" attribute="1" defaultMemberUniqueName="[Range 1].[Nominated Speed].[All]" allUniqueName="[Range 1].[Nominated Speed].[All]" dimensionUniqueName="[Range 1]" displayFolder="" count="0" memberValueDatatype="20" unbalanced="0"/>
    <cacheHierarchy uniqueName="[Range 1].[Actual Speed]" caption="Actual Speed" attribute="1" defaultMemberUniqueName="[Range 1].[Actual Speed].[All]" allUniqueName="[Range 1].[Actual Speed].[All]" dimensionUniqueName="[Range 1]" displayFolder="" count="0" memberValueDatatype="5" unbalanced="0"/>
    <cacheHierarchy uniqueName="[Range 1].[Error Leg 1]" caption="Error Leg 1" attribute="1" defaultMemberUniqueName="[Range 1].[Error Leg 1].[All]" allUniqueName="[Range 1].[Error Leg 1].[All]" dimensionUniqueName="[Range 1]" displayFolder="" count="0" memberValueDatatype="5" unbalanced="0"/>
    <cacheHierarchy uniqueName="[Range 1].[Error Leg 2]" caption="Error Leg 2" attribute="1" defaultMemberUniqueName="[Range 1].[Error Leg 2].[All]" allUniqueName="[Range 1].[Error Leg 2].[All]" dimensionUniqueName="[Range 1]" displayFolder="" count="0" memberValueDatatype="5" unbalanced="0"/>
    <cacheHierarchy uniqueName="[Range 1].[Error Leg 3]" caption="Error Leg 3" attribute="1" defaultMemberUniqueName="[Range 1].[Error Leg 3].[All]" allUniqueName="[Range 1].[Error Leg 3].[All]" dimensionUniqueName="[Range 1]" displayFolder="" count="0" memberValueDatatype="20" unbalanced="0"/>
    <cacheHierarchy uniqueName="[Range 1].[Total Error]" caption="Total Error" attribute="1" defaultMemberUniqueName="[Range 1].[Total Error].[All]" allUniqueName="[Range 1].[Total Error].[All]" dimensionUniqueName="[Range 1]" displayFolder="" count="0" memberValueDatatype="5" unbalanced="0"/>
    <cacheHierarchy uniqueName="[Range 1].[HMS POINTS]" caption="HMS POINTS" attribute="1" defaultMemberUniqueName="[Range 1].[HMS POINTS].[All]" allUniqueName="[Range 1].[HMS POINTS].[All]" dimensionUniqueName="[Range 1]" displayFolder="" count="0" memberValueDatatype="5" unbalanced="0"/>
    <cacheHierarchy uniqueName="[Range 1].[VET POINTS]" caption="VET POINTS" attribute="1" defaultMemberUniqueName="[Range 1].[VET POINTS].[All]" allUniqueName="[Range 1].[VET POINTS].[All]" dimensionUniqueName="[Range 1]" displayFolder="" count="0" memberValueDatatype="5" unbalanced="0"/>
    <cacheHierarchy uniqueName="[Range 1].[TIME POINTS]" caption="TIME POINTS" attribute="1" defaultMemberUniqueName="[Range 1].[TIME POINTS].[All]" allUniqueName="[Range 1].[TIME POINTS].[All]" dimensionUniqueName="[Range 1]" displayFolder="" count="0" memberValueDatatype="5" unbalanced="0"/>
    <cacheHierarchy uniqueName="[Range 1].[Total Points]" caption="Total Points" attribute="1" defaultMemberUniqueName="[Range 1].[Total Points].[All]" allUniqueName="[Range 1].[Total Points].[All]" dimensionUniqueName="[Range 1]" displayFolder="" count="0" memberValueDatatype="5" unbalanced="0"/>
    <cacheHierarchy uniqueName="[Range 1].[ACTUAL POINTS]" caption="ACTUAL POINTS" attribute="1" defaultMemberUniqueName="[Range 1].[ACTUAL POINTS].[All]" allUniqueName="[Range 1].[ACTUAL POINTS].[All]" dimensionUniqueName="[Range 1]" displayFolder="" count="0" memberValueDatatype="5" unbalanced="0"/>
    <cacheHierarchy uniqueName="[Range 1].[DISQ]" caption="DISQ" attribute="1" defaultMemberUniqueName="[Range 1].[DISQ].[All]" allUniqueName="[Range 1].[DISQ].[All]" dimensionUniqueName="[Range 1]" displayFolder="" count="0" memberValueDatatype="130" unbalanced="0"/>
    <cacheHierarchy uniqueName="[Range 1].[REASON]" caption="REASON" attribute="1" defaultMemberUniqueName="[Range 1].[REASON].[All]" allUniqueName="[Range 1].[REASON].[All]" dimensionUniqueName="[Range 1]" displayFolder="" count="0" memberValueDatatype="130" unbalanced="0"/>
    <cacheHierarchy uniqueName="[Range 1].[Standardised Distance]" caption="Standardised Distance" attribute="1" defaultMemberUniqueName="[Range 1].[Standardised Distance].[All]" allUniqueName="[Range 1].[Standardised Distance].[All]" dimensionUniqueName="[Range 1]" displayFolder="" count="0" memberValueDatatype="20" unbalanced="0"/>
    <cacheHierarchy uniqueName="[Range 1].[HMS points corrected]" caption="HMS points corrected" attribute="1" defaultMemberUniqueName="[Range 1].[HMS points corrected].[All]" allUniqueName="[Range 1].[HMS points corrected].[All]" dimensionUniqueName="[Range 1]" displayFolder="" count="0" memberValueDatatype="5" unbalanced="0"/>
    <cacheHierarchy uniqueName="[Range 1].[Vet points corrected]" caption="Vet points corrected" attribute="1" defaultMemberUniqueName="[Range 1].[Vet points corrected].[All]" allUniqueName="[Range 1].[Vet points corrected].[All]" dimensionUniqueName="[Range 1]" displayFolder="" count="0" memberValueDatatype="5" unbalanced="0"/>
    <cacheHierarchy uniqueName="[Range 1].[Time points corrected]" caption="Time points corrected" attribute="1" defaultMemberUniqueName="[Range 1].[Time points corrected].[All]" allUniqueName="[Range 1].[Time points corrected].[All]" dimensionUniqueName="[Range 1]" displayFolder="" count="0" memberValueDatatype="5" unbalanced="0"/>
    <cacheHierarchy uniqueName="[Range 1].[Actual Points corrected]" caption="Actual Points corrected" attribute="1" defaultMemberUniqueName="[Range 1].[Actual Points corrected].[All]" allUniqueName="[Range 1].[Actual Points corrected].[All]" dimensionUniqueName="[Range 1]" displayFolder="" count="0" memberValueDatatype="5" unbalanced="0"/>
    <cacheHierarchy uniqueName="[Range 1].[TEAM]" caption="TEAM" attribute="1" defaultMemberUniqueName="[Range 1].[TEAM].[All]" allUniqueName="[Range 1].[TEAM].[All]" dimensionUniqueName="[Range 1]" displayFolder="" count="0" memberValueDatatype="130" unbalanced="0"/>
    <cacheHierarchy uniqueName="[Range 1].[ALL 3 DAYS]" caption="ALL 3 DAYS" attribute="1" defaultMemberUniqueName="[Range 1].[ALL 3 DAYS].[All]" allUniqueName="[Range 1].[ALL 3 DAYS].[All]" dimensionUniqueName="[Range 1]" displayFolder="" count="2" memberValueDatatype="130" unbalanced="0">
      <fieldsUsage count="2">
        <fieldUsage x="-1"/>
        <fieldUsage x="0"/>
      </fieldsUsage>
    </cacheHierarchy>
    <cacheHierarchy uniqueName="[Range 2].[Date]" caption="Date" attribute="1" defaultMemberUniqueName="[Range 2].[Date].[All]" allUniqueName="[Range 2].[Date].[All]" dimensionUniqueName="[Range 2]" displayFolder="" count="0" memberValueDatatype="130" unbalanced="0"/>
    <cacheHierarchy uniqueName="[Range 2].[Division]" caption="Division" attribute="1" defaultMemberUniqueName="[Range 2].[Division].[All]" allUniqueName="[Range 2].[Division].[All]" dimensionUniqueName="[Range 2]" displayFolder="" count="0" memberValueDatatype="130" unbalanced="0"/>
    <cacheHierarchy uniqueName="[Range 2].[Position]" caption="Position" attribute="1" defaultMemberUniqueName="[Range 2].[Position].[All]" allUniqueName="[Range 2].[Position].[All]" dimensionUniqueName="[Range 2]" displayFolder="" count="0" memberValueDatatype="130" unbalanced="0"/>
    <cacheHierarchy uniqueName="[Range 2].[Number]" caption="Number" attribute="1" defaultMemberUniqueName="[Range 2].[Number].[All]" allUniqueName="[Range 2].[Number].[All]" dimensionUniqueName="[Range 2]" displayFolder="" count="2" memberValueDatatype="130" unbalanced="0">
      <fieldsUsage count="2">
        <fieldUsage x="-1"/>
        <fieldUsage x="3"/>
      </fieldsUsage>
    </cacheHierarchy>
    <cacheHierarchy uniqueName="[Range 2].[Code]" caption="Code" attribute="1" defaultMemberUniqueName="[Range 2].[Code].[All]" allUniqueName="[Range 2].[Code].[All]" dimensionUniqueName="[Range 2]" displayFolder="" count="0" memberValueDatatype="130" unbalanced="0"/>
    <cacheHierarchy uniqueName="[Range 2].[Club]" caption="Club" attribute="1" defaultMemberUniqueName="[Range 2].[Club].[All]" allUniqueName="[Range 2].[Club].[All]" dimensionUniqueName="[Range 2]" displayFolder="" count="0" memberValueDatatype="130" unbalanced="0"/>
    <cacheHierarchy uniqueName="[Range 2].[Rider]" caption="Rider" attribute="1" defaultMemberUniqueName="[Range 2].[Rider].[All]" allUniqueName="[Range 2].[Rider].[All]" dimensionUniqueName="[Range 2]" displayFolder="" count="2" memberValueDatatype="130" unbalanced="0">
      <fieldsUsage count="2">
        <fieldUsage x="-1"/>
        <fieldUsage x="4"/>
      </fieldsUsage>
    </cacheHierarchy>
    <cacheHierarchy uniqueName="[Range 2].[Horse]" caption="Horse" attribute="1" defaultMemberUniqueName="[Range 2].[Horse].[All]" allUniqueName="[Range 2].[Horse].[All]" dimensionUniqueName="[Range 2]" displayFolder="" count="2" memberValueDatatype="130" unbalanced="0">
      <fieldsUsage count="2">
        <fieldUsage x="-1"/>
        <fieldUsage x="5"/>
      </fieldsUsage>
    </cacheHierarchy>
    <cacheHierarchy uniqueName="[Range 2].[Ride Type]" caption="Ride Type" attribute="1" defaultMemberUniqueName="[Range 2].[Ride Type].[All]" allUniqueName="[Range 2].[Ride Type].[All]" dimensionUniqueName="[Range 2]" displayFolder="" count="0" memberValueDatatype="130" unbalanced="0"/>
    <cacheHierarchy uniqueName="[Range 2].[Distance]" caption="Distance" attribute="1" defaultMemberUniqueName="[Range 2].[Distance].[All]" allUniqueName="[Range 2].[Distance].[All]" dimensionUniqueName="[Range 2]" displayFolder="" count="0" memberValueDatatype="5" unbalanced="0"/>
    <cacheHierarchy uniqueName="[Range 2].[Division 2]" caption="Division 2" attribute="1" defaultMemberUniqueName="[Range 2].[Division 2].[All]" allUniqueName="[Range 2].[Division 2].[All]" dimensionUniqueName="[Range 2]" displayFolder="" count="2" memberValueDatatype="130" unbalanced="0">
      <fieldsUsage count="2">
        <fieldUsage x="-1"/>
        <fieldUsage x="2"/>
      </fieldsUsage>
    </cacheHierarchy>
    <cacheHierarchy uniqueName="[Range 2].[Ride]" caption="Ride" attribute="1" defaultMemberUniqueName="[Range 2].[Ride].[All]" allUniqueName="[Range 2].[Ride].[All]" dimensionUniqueName="[Range 2]" displayFolder="" count="0" memberValueDatatype="130" unbalanced="0"/>
    <cacheHierarchy uniqueName="[Range 2].[Nominated Speed]" caption="Nominated Speed" attribute="1" defaultMemberUniqueName="[Range 2].[Nominated Speed].[All]" allUniqueName="[Range 2].[Nominated Speed].[All]" dimensionUniqueName="[Range 2]" displayFolder="" count="0" memberValueDatatype="20" unbalanced="0"/>
    <cacheHierarchy uniqueName="[Range 2].[Actual Speed]" caption="Actual Speed" attribute="1" defaultMemberUniqueName="[Range 2].[Actual Speed].[All]" allUniqueName="[Range 2].[Actual Speed].[All]" dimensionUniqueName="[Range 2]" displayFolder="" count="0" memberValueDatatype="5" unbalanced="0"/>
    <cacheHierarchy uniqueName="[Range 2].[Error Leg 1]" caption="Error Leg 1" attribute="1" defaultMemberUniqueName="[Range 2].[Error Leg 1].[All]" allUniqueName="[Range 2].[Error Leg 1].[All]" dimensionUniqueName="[Range 2]" displayFolder="" count="0" memberValueDatatype="5" unbalanced="0"/>
    <cacheHierarchy uniqueName="[Range 2].[Error Leg 2]" caption="Error Leg 2" attribute="1" defaultMemberUniqueName="[Range 2].[Error Leg 2].[All]" allUniqueName="[Range 2].[Error Leg 2].[All]" dimensionUniqueName="[Range 2]" displayFolder="" count="0" memberValueDatatype="5" unbalanced="0"/>
    <cacheHierarchy uniqueName="[Range 2].[Error Leg 3]" caption="Error Leg 3" attribute="1" defaultMemberUniqueName="[Range 2].[Error Leg 3].[All]" allUniqueName="[Range 2].[Error Leg 3].[All]" dimensionUniqueName="[Range 2]" displayFolder="" count="0" memberValueDatatype="20" unbalanced="0"/>
    <cacheHierarchy uniqueName="[Range 2].[Total Error]" caption="Total Error" attribute="1" defaultMemberUniqueName="[Range 2].[Total Error].[All]" allUniqueName="[Range 2].[Total Error].[All]" dimensionUniqueName="[Range 2]" displayFolder="" count="0" memberValueDatatype="5" unbalanced="0"/>
    <cacheHierarchy uniqueName="[Range 2].[HMS POINTS]" caption="HMS POINTS" attribute="1" defaultMemberUniqueName="[Range 2].[HMS POINTS].[All]" allUniqueName="[Range 2].[HMS POINTS].[All]" dimensionUniqueName="[Range 2]" displayFolder="" count="0" memberValueDatatype="5" unbalanced="0"/>
    <cacheHierarchy uniqueName="[Range 2].[VET POINTS]" caption="VET POINTS" attribute="1" defaultMemberUniqueName="[Range 2].[VET POINTS].[All]" allUniqueName="[Range 2].[VET POINTS].[All]" dimensionUniqueName="[Range 2]" displayFolder="" count="0" memberValueDatatype="5" unbalanced="0"/>
    <cacheHierarchy uniqueName="[Range 2].[TIME POINTS]" caption="TIME POINTS" attribute="1" defaultMemberUniqueName="[Range 2].[TIME POINTS].[All]" allUniqueName="[Range 2].[TIME POINTS].[All]" dimensionUniqueName="[Range 2]" displayFolder="" count="0" memberValueDatatype="5" unbalanced="0"/>
    <cacheHierarchy uniqueName="[Range 2].[Total Points]" caption="Total Points" attribute="1" defaultMemberUniqueName="[Range 2].[Total Points].[All]" allUniqueName="[Range 2].[Total Points].[All]" dimensionUniqueName="[Range 2]" displayFolder="" count="0" memberValueDatatype="5" unbalanced="0"/>
    <cacheHierarchy uniqueName="[Range 2].[ACTUAL POINTS]" caption="ACTUAL POINTS" attribute="1" defaultMemberUniqueName="[Range 2].[ACTUAL POINTS].[All]" allUniqueName="[Range 2].[ACTUAL POINTS].[All]" dimensionUniqueName="[Range 2]" displayFolder="" count="0" memberValueDatatype="5" unbalanced="0"/>
    <cacheHierarchy uniqueName="[Range 2].[DISQ]" caption="DISQ" attribute="1" defaultMemberUniqueName="[Range 2].[DISQ].[All]" allUniqueName="[Range 2].[DISQ].[All]" dimensionUniqueName="[Range 2]" displayFolder="" count="0" memberValueDatatype="130" unbalanced="0"/>
    <cacheHierarchy uniqueName="[Range 2].[REASON]" caption="REASON" attribute="1" defaultMemberUniqueName="[Range 2].[REASON].[All]" allUniqueName="[Range 2].[REASON].[All]" dimensionUniqueName="[Range 2]" displayFolder="" count="0" memberValueDatatype="130" unbalanced="0"/>
    <cacheHierarchy uniqueName="[Range 2].[Standardised Distance]" caption="Standardised Distance" attribute="1" defaultMemberUniqueName="[Range 2].[Standardised Distance].[All]" allUniqueName="[Range 2].[Standardised Distance].[All]" dimensionUniqueName="[Range 2]" displayFolder="" count="0" memberValueDatatype="20" unbalanced="0"/>
    <cacheHierarchy uniqueName="[Range 2].[HMS points corrected]" caption="HMS points corrected" attribute="1" defaultMemberUniqueName="[Range 2].[HMS points corrected].[All]" allUniqueName="[Range 2].[HMS points corrected].[All]" dimensionUniqueName="[Range 2]" displayFolder="" count="0" memberValueDatatype="5" unbalanced="0"/>
    <cacheHierarchy uniqueName="[Range 2].[Vet points corrected]" caption="Vet points corrected" attribute="1" defaultMemberUniqueName="[Range 2].[Vet points corrected].[All]" allUniqueName="[Range 2].[Vet points corrected].[All]" dimensionUniqueName="[Range 2]" displayFolder="" count="0" memberValueDatatype="5" unbalanced="0"/>
    <cacheHierarchy uniqueName="[Range 2].[Time points corrected]" caption="Time points corrected" attribute="1" defaultMemberUniqueName="[Range 2].[Time points corrected].[All]" allUniqueName="[Range 2].[Time points corrected].[All]" dimensionUniqueName="[Range 2]" displayFolder="" count="0" memberValueDatatype="5" unbalanced="0"/>
    <cacheHierarchy uniqueName="[Range 2].[Actual Points corrected]" caption="Actual Points corrected" attribute="1" defaultMemberUniqueName="[Range 2].[Actual Points corrected].[All]" allUniqueName="[Range 2].[Actual Points corrected].[All]" dimensionUniqueName="[Range 2]" displayFolder="" count="0" memberValueDatatype="5" unbalanced="0"/>
    <cacheHierarchy uniqueName="[Range 2].[TEAM]" caption="TEAM" attribute="1" defaultMemberUniqueName="[Range 2].[TEAM].[All]" allUniqueName="[Range 2].[TEAM].[All]" dimensionUniqueName="[Range 2]" displayFolder="" count="0" memberValueDatatype="130" unbalanced="0"/>
    <cacheHierarchy uniqueName="[Range 2].[ALL 3 DAYS]" caption="ALL 3 DAYS" attribute="1" defaultMemberUniqueName="[Range 2].[ALL 3 DAYS].[All]" allUniqueName="[Range 2].[ALL 3 DAYS].[All]" dimensionUniqueName="[Range 2]" displayFolder="" count="2" memberValueDatatype="130" unbalanced="0">
      <fieldsUsage count="2">
        <fieldUsage x="-1"/>
        <fieldUsage x="1"/>
      </fieldsUsage>
    </cacheHierarchy>
    <cacheHierarchy uniqueName="[Measures].[__XL_Count Range 1]" caption="__XL_Count Range 1" measure="1" displayFolder="" measureGroup="Range 1" count="0" hidden="1"/>
    <cacheHierarchy uniqueName="[Measures].[__XL_Count Range]" caption="__XL_Count Range" measure="1" displayFolder="" measureGroup="Range" count="0" hidden="1"/>
    <cacheHierarchy uniqueName="[Measures].[__XL_Count Range 2]" caption="__XL_Count Range 2" measure="1" displayFolder="" measureGroup="Range 2" count="0" hidden="1"/>
    <cacheHierarchy uniqueName="[Measures].[__No measures defined]" caption="__No measures defined" measure="1" displayFolder="" count="0" hidden="1"/>
    <cacheHierarchy uniqueName="[Measures].[Sum of Standardised Distance 2]" caption="Sum of Standardised Distance 2" measure="1" displayFolder="" measureGroup="Range 1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um of HMS points corrected 2]" caption="Sum of HMS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 of Vet points corrected 2]" caption="Sum of Vet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 of Time points corrected 2]" caption="Sum of Time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um of Actual Points corrected 2]" caption="Sum of Actual Points corrected 2" measure="1" displayFolder="" measureGroup="Range 1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um of TIME POINTS]" caption="Sum of TIME POINTS" measure="1" displayFolder="" measureGroup="Range 1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 of Standardised Distance]" caption="Sum of Standardised Distance" measure="1" displayFolder="" measureGroup="Rang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um of Actual Points corrected]" caption="Sum of Actual Points corrected" measure="1" displayFolder="" measureGroup="Rang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Actual Points corrected 3]" caption="Sum of Actual Points corrected 3" measure="1" displayFolder="" measureGroup="Range 2" count="0" hidden="1">
      <extLst>
        <ext xmlns:x15="http://schemas.microsoft.com/office/spreadsheetml/2010/11/main" uri="{B97F6D7D-B522-45F9-BDA1-12C45D357490}">
          <x15:cacheHierarchy aggregatedColumn="93"/>
        </ext>
      </extLst>
    </cacheHierarchy>
    <cacheHierarchy uniqueName="[Measures].[Sum of Standardised Distance 3]" caption="Sum of Standardised Distance 3" measure="1" displayFolder="" measureGroup="Range 2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9"/>
        </ext>
      </extLst>
    </cacheHierarchy>
    <cacheHierarchy uniqueName="[Measures].[Sum of Vet points corrected]" caption="Sum of Vet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1"/>
        </ext>
      </extLst>
    </cacheHierarchy>
    <cacheHierarchy uniqueName="[Measures].[Sum of HMS points corrected]" caption="Sum of HMS points corrected" measure="1" displayFolder="" measureGroup="Range 2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0"/>
        </ext>
      </extLst>
    </cacheHierarchy>
    <cacheHierarchy uniqueName="[Measures].[Sum of Time points corrected]" caption="Sum of Time points corrected" measure="1" displayFolder="" measureGroup="Range 2" count="0" hidden="1">
      <extLst>
        <ext xmlns:x15="http://schemas.microsoft.com/office/spreadsheetml/2010/11/main" uri="{B97F6D7D-B522-45F9-BDA1-12C45D357490}">
          <x15:cacheHierarchy aggregatedColumn="92"/>
        </ext>
      </extLst>
    </cacheHierarchy>
  </cacheHierarchies>
  <kpis count="0"/>
  <dimensions count="4">
    <dimension measure="1" name="Measures" uniqueName="[Measures]" caption="Measures"/>
    <dimension name="Range" uniqueName="[Range]" caption="Range"/>
    <dimension name="Range 1" uniqueName="[Range 1]" caption="Range 1"/>
    <dimension name="Range 2" uniqueName="[Range 2]" caption="Range 2"/>
  </dimensions>
  <measureGroups count="3">
    <measureGroup name="Range" caption="Range"/>
    <measureGroup name="Range 1" caption="Range 1"/>
    <measureGroup name="Range 2" caption="Range 2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01/09/2023"/>
    <x v="0"/>
    <s v="1"/>
    <s v="A194"/>
    <s v="A194"/>
    <s v="BORDER"/>
    <x v="0"/>
    <x v="0"/>
    <s v="MULTI DAY"/>
    <n v="20.6"/>
    <s v="PLEASURE OPEN"/>
    <s v="ECCTRA NATIONALS DAY1"/>
    <n v="8"/>
    <n v="7.7403190000000004"/>
    <n v="0.48"/>
    <n v="0.01"/>
    <n v="0"/>
    <n v="0.5"/>
    <n v="19.36"/>
    <n v="17.850000000000001"/>
    <n v="19.3"/>
    <n v="56.51"/>
    <n v="18.84"/>
    <m/>
    <m/>
    <n v="20"/>
    <n v="18.796116504854368"/>
    <n v="17.330097087378643"/>
    <n v="18.737864077669901"/>
    <n v="18.291262135922327"/>
    <x v="0"/>
  </r>
  <r>
    <s v="01/09/2023"/>
    <x v="0"/>
    <s v="2"/>
    <s v="A203"/>
    <s v="A203"/>
    <s v="BORDER"/>
    <x v="1"/>
    <x v="1"/>
    <s v="MULTI DAY"/>
    <n v="20.6"/>
    <s v="PLEASURE OPEN"/>
    <s v="ECCTRA NATIONALS DAY1"/>
    <n v="8"/>
    <n v="7.3827769999999999"/>
    <n v="1.1399999999999999"/>
    <n v="0"/>
    <n v="0"/>
    <n v="1.1399999999999999"/>
    <n v="17.3"/>
    <n v="18.54"/>
    <n v="17.64"/>
    <n v="53.48"/>
    <n v="17.829999999999998"/>
    <m/>
    <m/>
    <n v="20"/>
    <n v="16.796116504854368"/>
    <n v="18"/>
    <n v="17.126213592233007"/>
    <n v="17.310679611650485"/>
    <x v="0"/>
  </r>
  <r>
    <s v="01/09/2023"/>
    <x v="0"/>
    <s v="3"/>
    <s v="A004"/>
    <s v="A004"/>
    <s v="BORDER"/>
    <x v="2"/>
    <x v="2"/>
    <s v="MULTI DAY"/>
    <n v="20.6"/>
    <s v="PLEASURE OPEN"/>
    <s v="ECCTRA NATIONALS DAY1"/>
    <n v="8"/>
    <n v="7.5121549999999999"/>
    <n v="0.95"/>
    <n v="0.04"/>
    <n v="0"/>
    <n v="0.99"/>
    <n v="18.95"/>
    <n v="16.48"/>
    <n v="18.03"/>
    <n v="53.46"/>
    <n v="17.82"/>
    <m/>
    <m/>
    <n v="20"/>
    <n v="18.398058252427184"/>
    <n v="15.999999999999998"/>
    <n v="17.50485436893204"/>
    <n v="17.300970873786408"/>
    <x v="0"/>
  </r>
  <r>
    <s v="01/09/2023"/>
    <x v="0"/>
    <s v="4"/>
    <s v="A161"/>
    <s v="A161"/>
    <s v="BORDER"/>
    <x v="3"/>
    <x v="3"/>
    <s v="MULTI DAY"/>
    <n v="20.6"/>
    <s v="PLEASURE OPEN"/>
    <s v="ECCTRA NATIONALS DAY1"/>
    <n v="8"/>
    <n v="7.398244"/>
    <n v="1.32"/>
    <n v="0.28999999999999998"/>
    <n v="0"/>
    <n v="1.62"/>
    <n v="18.13"/>
    <n v="17.850000000000001"/>
    <n v="16.420000000000002"/>
    <n v="52.4"/>
    <n v="17.47"/>
    <m/>
    <m/>
    <n v="20"/>
    <n v="17.601941747572813"/>
    <n v="17.330097087378643"/>
    <n v="15.941747572815535"/>
    <n v="16.961165048543688"/>
    <x v="0"/>
  </r>
  <r>
    <s v="01/09/2023"/>
    <x v="0"/>
    <s v="1"/>
    <s v="A196"/>
    <s v="A196"/>
    <s v="BORDER"/>
    <x v="4"/>
    <x v="4"/>
    <s v="MULTI DAY"/>
    <n v="20.6"/>
    <s v="PLEASURE JUNIOR"/>
    <s v="ECCTRA NATIONALS DAY1"/>
    <n v="8"/>
    <n v="7.4712870000000002"/>
    <n v="1.1499999999999999"/>
    <n v="0.22"/>
    <n v="0"/>
    <n v="1.38"/>
    <n v="15.66"/>
    <n v="17.850000000000001"/>
    <n v="17.03"/>
    <n v="50.54"/>
    <n v="16.850000000000001"/>
    <m/>
    <m/>
    <n v="20"/>
    <n v="15.203883495145629"/>
    <n v="17.330097087378643"/>
    <n v="16.533980582524272"/>
    <n v="16.359223300970875"/>
    <x v="1"/>
  </r>
  <r>
    <s v="01/09/2023"/>
    <x v="1"/>
    <s v="1"/>
    <s v="A151"/>
    <s v="A151"/>
    <s v="BORDER"/>
    <x v="5"/>
    <x v="5"/>
    <s v="MULTI DAY"/>
    <n v="40"/>
    <s v="TRAIL OPEN"/>
    <s v="ECCTRA NATIONALS DAY1"/>
    <n v="8"/>
    <n v="8.4442620000000002"/>
    <n v="0.78"/>
    <n v="0.12"/>
    <n v="0"/>
    <n v="0.91"/>
    <n v="38.4"/>
    <n v="34.67"/>
    <n v="35.43"/>
    <n v="108.5"/>
    <n v="36.17"/>
    <m/>
    <m/>
    <n v="40"/>
    <n v="38.4"/>
    <n v="34.67"/>
    <n v="35.43"/>
    <n v="36.17"/>
    <x v="1"/>
  </r>
  <r>
    <s v="02/09/2023"/>
    <x v="0"/>
    <s v="1"/>
    <s v="A194"/>
    <s v="A194"/>
    <s v="BORDER"/>
    <x v="0"/>
    <x v="0"/>
    <s v="MULTI DAY"/>
    <n v="22.8"/>
    <s v="PLEASURE OPEN"/>
    <s v="ECCTRA NATIONALS DAY2"/>
    <n v="8"/>
    <n v="8.1194970000000009"/>
    <n v="0.14000000000000001"/>
    <n v="0.09"/>
    <n v="0"/>
    <n v="0.23"/>
    <n v="20.52"/>
    <n v="19.760000000000002"/>
    <n v="22.12"/>
    <n v="62.4"/>
    <n v="20.8"/>
    <m/>
    <m/>
    <n v="20"/>
    <n v="18"/>
    <n v="17.333333333333336"/>
    <n v="19.403508771929825"/>
    <n v="18.245614035087719"/>
    <x v="0"/>
  </r>
  <r>
    <s v="02/09/2023"/>
    <x v="0"/>
    <s v="2"/>
    <s v="A004"/>
    <s v="A004"/>
    <s v="BORDER"/>
    <x v="2"/>
    <x v="2"/>
    <s v="MULTI DAY"/>
    <n v="22.8"/>
    <s v="PLEASURE OPEN"/>
    <s v="ECCTRA NATIONALS DAY2"/>
    <n v="8"/>
    <n v="8.1130770000000005"/>
    <n v="0.13"/>
    <n v="0.09"/>
    <n v="0"/>
    <n v="0.22"/>
    <n v="19.61"/>
    <n v="19"/>
    <n v="22.16"/>
    <n v="60.77"/>
    <n v="20.260000000000002"/>
    <m/>
    <m/>
    <n v="20"/>
    <n v="17.201754385964911"/>
    <n v="16.666666666666664"/>
    <n v="19.438596491228072"/>
    <n v="17.771929824561404"/>
    <x v="0"/>
  </r>
  <r>
    <s v="02/09/2023"/>
    <x v="0"/>
    <s v="3"/>
    <s v="A203"/>
    <s v="A203"/>
    <s v="BORDER"/>
    <x v="1"/>
    <x v="1"/>
    <s v="MULTI DAY"/>
    <n v="22.8"/>
    <s v="PLEASURE OPEN"/>
    <s v="ECCTRA NATIONALS DAY2"/>
    <n v="8"/>
    <n v="8.0589099999999991"/>
    <n v="0.03"/>
    <n v="0.08"/>
    <n v="0"/>
    <n v="0.11"/>
    <n v="18.239999999999998"/>
    <n v="19.760000000000002"/>
    <n v="22.46"/>
    <n v="60.46"/>
    <n v="20.149999999999999"/>
    <m/>
    <m/>
    <n v="20"/>
    <n v="15.999999999999998"/>
    <n v="17.333333333333336"/>
    <n v="19.701754385964911"/>
    <n v="17.675438596491226"/>
    <x v="0"/>
  </r>
  <r>
    <s v="02/09/2023"/>
    <x v="0"/>
    <s v="4"/>
    <s v="A161"/>
    <s v="A161"/>
    <s v="BORDER"/>
    <x v="3"/>
    <x v="3"/>
    <s v="MULTI DAY"/>
    <n v="22.8"/>
    <s v="PLEASURE OPEN"/>
    <s v="ECCTRA NATIONALS DAY2"/>
    <n v="8"/>
    <n v="8.0676229999999993"/>
    <n v="0.08"/>
    <n v="0.05"/>
    <n v="0"/>
    <n v="0.13"/>
    <n v="17.78"/>
    <n v="19"/>
    <n v="22.41"/>
    <n v="59.19"/>
    <n v="19.73"/>
    <m/>
    <m/>
    <n v="20"/>
    <n v="15.596491228070175"/>
    <n v="16.666666666666664"/>
    <n v="19.657894736842106"/>
    <n v="17.307017543859647"/>
    <x v="0"/>
  </r>
  <r>
    <s v="02/09/2023"/>
    <x v="0"/>
    <s v="1"/>
    <s v="A196"/>
    <s v="A196"/>
    <s v="BORDER"/>
    <x v="4"/>
    <x v="4"/>
    <s v="MULTI DAY"/>
    <n v="22.8"/>
    <s v="PLEASURE JUNIOR"/>
    <s v="ECCTRA NATIONALS DAY2"/>
    <n v="8"/>
    <n v="8.0226760000000006"/>
    <n v="0.04"/>
    <n v="0"/>
    <n v="0"/>
    <n v="0.04"/>
    <n v="18.239999999999998"/>
    <n v="19.760000000000002"/>
    <n v="22.67"/>
    <n v="60.67"/>
    <n v="20.22"/>
    <m/>
    <m/>
    <n v="20"/>
    <n v="15.999999999999998"/>
    <n v="17.333333333333336"/>
    <n v="19.885964912280702"/>
    <n v="17.736842105263154"/>
    <x v="1"/>
  </r>
  <r>
    <s v="02/09/2023"/>
    <x v="1"/>
    <s v="1"/>
    <s v="A151"/>
    <s v="A151"/>
    <s v="BORDER"/>
    <x v="5"/>
    <x v="5"/>
    <s v="MULTI DAY"/>
    <n v="40"/>
    <s v="TRAIL OPEN"/>
    <s v="ECCTRA NATIONALS DAY2"/>
    <n v="8"/>
    <n v="7.9308249999999996"/>
    <n v="0.11"/>
    <n v="0.02"/>
    <n v="0"/>
    <n v="0.13"/>
    <n v="36.799999999999997"/>
    <n v="34.67"/>
    <n v="39.31"/>
    <n v="110.78"/>
    <n v="36.93"/>
    <m/>
    <m/>
    <n v="40"/>
    <n v="36.799999999999997"/>
    <n v="34.67"/>
    <n v="39.31"/>
    <n v="36.93"/>
    <x v="1"/>
  </r>
  <r>
    <s v="03/09/2023"/>
    <x v="0"/>
    <s v="1"/>
    <s v="A194"/>
    <s v="A194"/>
    <s v="BORDER"/>
    <x v="0"/>
    <x v="0"/>
    <s v="MULTI DAY"/>
    <n v="21.7"/>
    <s v="PLEASURE OPEN"/>
    <s v="ECCTRA NATIONALS DAY3"/>
    <n v="8"/>
    <n v="8"/>
    <n v="0.06"/>
    <n v="0.06"/>
    <n v="0"/>
    <n v="0.12"/>
    <n v="19.53"/>
    <n v="18.809999999999999"/>
    <n v="21.35"/>
    <n v="59.69"/>
    <n v="19.899999999999999"/>
    <m/>
    <m/>
    <n v="20"/>
    <n v="18.000000000000004"/>
    <n v="17.336405529953915"/>
    <n v="19.677419354838712"/>
    <n v="18.34101382488479"/>
    <x v="0"/>
  </r>
  <r>
    <s v="03/09/2023"/>
    <x v="0"/>
    <s v="2"/>
    <s v="A203"/>
    <s v="A203"/>
    <s v="BORDER"/>
    <x v="1"/>
    <x v="1"/>
    <s v="MULTI DAY"/>
    <n v="21.7"/>
    <s v="PLEASURE OPEN"/>
    <s v="ECCTRA NATIONALS DAY3"/>
    <n v="8"/>
    <n v="8.1366519999999998"/>
    <n v="7.0000000000000007E-2"/>
    <n v="0.19"/>
    <n v="0"/>
    <n v="0.26"/>
    <n v="15.62"/>
    <n v="20.25"/>
    <n v="20.97"/>
    <n v="56.84"/>
    <n v="18.95"/>
    <m/>
    <m/>
    <n v="20"/>
    <n v="14.396313364055299"/>
    <n v="18.663594470046082"/>
    <n v="19.327188940092167"/>
    <n v="17.465437788018434"/>
    <x v="0"/>
  </r>
  <r>
    <s v="03/09/2023"/>
    <x v="0"/>
    <s v="3"/>
    <s v="A004"/>
    <s v="A004"/>
    <s v="BORDER"/>
    <x v="2"/>
    <x v="2"/>
    <s v="MULTI DAY"/>
    <n v="21.7"/>
    <s v="PLEASURE OPEN"/>
    <s v="ECCTRA NATIONALS DAY3"/>
    <n v="8"/>
    <n v="7.99918"/>
    <n v="0.06"/>
    <n v="0.05"/>
    <n v="0"/>
    <n v="0.11"/>
    <n v="17.79"/>
    <n v="17.36"/>
    <n v="21.38"/>
    <n v="56.53"/>
    <n v="18.84"/>
    <m/>
    <m/>
    <n v="20"/>
    <n v="16.396313364055299"/>
    <n v="16"/>
    <n v="19.705069124423964"/>
    <n v="17.364055299539171"/>
    <x v="0"/>
  </r>
  <r>
    <s v="03/09/2023"/>
    <x v="0"/>
    <s v="4"/>
    <s v="A161"/>
    <s v="A161"/>
    <s v="BORDER"/>
    <x v="3"/>
    <x v="3"/>
    <s v="MULTI DAY"/>
    <n v="21.7"/>
    <s v="PLEASURE OPEN"/>
    <s v="ECCTRA NATIONALS DAY3"/>
    <n v="8"/>
    <n v="8.1239600000000003"/>
    <n v="0.06"/>
    <n v="0.18"/>
    <n v="0"/>
    <n v="0.24"/>
    <n v="14.76"/>
    <n v="19.53"/>
    <n v="21.04"/>
    <n v="55.33"/>
    <n v="18.440000000000001"/>
    <m/>
    <m/>
    <n v="20"/>
    <n v="13.603686635944701"/>
    <n v="18.000000000000004"/>
    <n v="19.391705069124423"/>
    <n v="16.995391705069128"/>
    <x v="0"/>
  </r>
  <r>
    <s v="03/09/2023"/>
    <x v="0"/>
    <s v="1"/>
    <s v="A196"/>
    <s v="A196"/>
    <s v="BORDER"/>
    <x v="4"/>
    <x v="4"/>
    <s v="MULTI DAY"/>
    <n v="21.7"/>
    <s v="PLEASURE JUNIOR"/>
    <s v="ECCTRA NATIONALS DAY3"/>
    <n v="8"/>
    <n v="8.0861190000000001"/>
    <n v="0.01"/>
    <n v="0.15"/>
    <n v="0"/>
    <n v="0.16"/>
    <n v="15.19"/>
    <n v="18.809999999999999"/>
    <n v="21.25"/>
    <n v="55.25"/>
    <n v="18.420000000000002"/>
    <m/>
    <m/>
    <n v="20"/>
    <n v="14"/>
    <n v="17.336405529953915"/>
    <n v="19.585253456221199"/>
    <n v="16.976958525345623"/>
    <x v="1"/>
  </r>
  <r>
    <s v="03/09/2023"/>
    <x v="1"/>
    <s v="1"/>
    <s v="A151"/>
    <s v="A151"/>
    <s v="BORDER"/>
    <x v="5"/>
    <x v="5"/>
    <s v="MULTI DAY"/>
    <n v="40"/>
    <s v="TRAIL OPEN"/>
    <s v="ECCTRA NATIONALS DAY3"/>
    <n v="8"/>
    <n v="8.2734839999999998"/>
    <n v="0.38"/>
    <n v="0.16"/>
    <n v="0"/>
    <n v="0.54"/>
    <n v="36.799999999999997"/>
    <n v="34.67"/>
    <n v="37.25"/>
    <n v="108.72"/>
    <n v="36.24"/>
    <m/>
    <m/>
    <n v="40"/>
    <n v="36.799999999999997"/>
    <n v="34.67"/>
    <n v="37.25"/>
    <n v="36.24"/>
    <x v="1"/>
  </r>
  <r>
    <s v="03/09/2023"/>
    <x v="0"/>
    <n v="1"/>
    <s v="A212"/>
    <s v="A212"/>
    <s v="BORDER"/>
    <x v="6"/>
    <x v="6"/>
    <s v="SINGLE DAY"/>
    <n v="11.9"/>
    <s v="PLEASURE OPEN"/>
    <s v="ECCTRA NATIONALS DAY3"/>
    <n v="8"/>
    <n v="4.7175419999999999"/>
    <n v="3.92"/>
    <n v="2.54"/>
    <n v="0"/>
    <n v="6.46"/>
    <n v="9.0399999999999991"/>
    <n v="10.71"/>
    <n v="2.2799999999999998"/>
    <n v="22.03"/>
    <n v="7.34"/>
    <m/>
    <m/>
    <n v="10"/>
    <n v="7.5966386554621836"/>
    <n v="9"/>
    <n v="1.9159663865546217"/>
    <n v="6.1680672268907557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01/09/2023"/>
    <x v="0"/>
    <s v="1"/>
    <s v="A194"/>
    <s v="A194"/>
    <s v="BORDER"/>
    <x v="0"/>
    <x v="0"/>
    <s v="MULTI DAY"/>
    <n v="20.6"/>
    <s v="PLEASURE OPEN"/>
    <s v="ECCTRA NATIONALS DAY1"/>
    <n v="8"/>
    <n v="7.7403190000000004"/>
    <n v="0.48"/>
    <n v="0.01"/>
    <n v="0"/>
    <n v="0.5"/>
    <n v="19.36"/>
    <n v="17.850000000000001"/>
    <n v="19.3"/>
    <n v="56.51"/>
    <n v="18.84"/>
    <m/>
    <m/>
    <n v="20"/>
    <n v="18.796116504854368"/>
    <n v="17.330097087378643"/>
    <n v="18.737864077669901"/>
    <n v="18.291262135922327"/>
    <s v="ECCTRA"/>
    <x v="0"/>
  </r>
  <r>
    <s v="01/09/2023"/>
    <x v="0"/>
    <s v="2"/>
    <s v="A203"/>
    <s v="A203"/>
    <s v="BORDER"/>
    <x v="1"/>
    <x v="1"/>
    <s v="MULTI DAY"/>
    <n v="20.6"/>
    <s v="PLEASURE OPEN"/>
    <s v="ECCTRA NATIONALS DAY1"/>
    <n v="8"/>
    <n v="7.3827769999999999"/>
    <n v="1.1399999999999999"/>
    <n v="0"/>
    <n v="0"/>
    <n v="1.1399999999999999"/>
    <n v="17.3"/>
    <n v="18.54"/>
    <n v="17.64"/>
    <n v="53.48"/>
    <n v="17.829999999999998"/>
    <m/>
    <m/>
    <n v="20"/>
    <n v="16.796116504854368"/>
    <n v="18"/>
    <n v="17.126213592233007"/>
    <n v="17.310679611650485"/>
    <s v="ECCTRA"/>
    <x v="0"/>
  </r>
  <r>
    <s v="01/09/2023"/>
    <x v="0"/>
    <s v="3"/>
    <s v="A004"/>
    <s v="A004"/>
    <s v="BORDER"/>
    <x v="2"/>
    <x v="2"/>
    <s v="MULTI DAY"/>
    <n v="20.6"/>
    <s v="PLEASURE OPEN"/>
    <s v="ECCTRA NATIONALS DAY1"/>
    <n v="8"/>
    <n v="7.5121549999999999"/>
    <n v="0.95"/>
    <n v="0.04"/>
    <n v="0"/>
    <n v="0.99"/>
    <n v="18.95"/>
    <n v="16.48"/>
    <n v="18.03"/>
    <n v="53.46"/>
    <n v="17.82"/>
    <m/>
    <m/>
    <n v="20"/>
    <n v="18.398058252427184"/>
    <n v="15.999999999999998"/>
    <n v="17.50485436893204"/>
    <n v="17.300970873786408"/>
    <s v="ECCTRA"/>
    <x v="0"/>
  </r>
  <r>
    <s v="01/09/2023"/>
    <x v="0"/>
    <s v="4"/>
    <s v="A161"/>
    <s v="A161"/>
    <s v="BORDER"/>
    <x v="3"/>
    <x v="3"/>
    <s v="MULTI DAY"/>
    <n v="20.6"/>
    <s v="PLEASURE OPEN"/>
    <s v="ECCTRA NATIONALS DAY1"/>
    <n v="8"/>
    <n v="7.398244"/>
    <n v="1.32"/>
    <n v="0.28999999999999998"/>
    <n v="0"/>
    <n v="1.62"/>
    <n v="18.13"/>
    <n v="17.850000000000001"/>
    <n v="16.420000000000002"/>
    <n v="52.4"/>
    <n v="17.47"/>
    <m/>
    <m/>
    <n v="20"/>
    <n v="17.601941747572813"/>
    <n v="17.330097087378643"/>
    <n v="15.941747572815535"/>
    <n v="16.961165048543688"/>
    <s v="ECCTRA"/>
    <x v="0"/>
  </r>
  <r>
    <s v="01/09/2023"/>
    <x v="0"/>
    <s v="1"/>
    <s v="A196"/>
    <s v="A196"/>
    <s v="BORDER"/>
    <x v="4"/>
    <x v="4"/>
    <s v="MULTI DAY"/>
    <n v="20.6"/>
    <s v="PLEASURE JUNIOR"/>
    <s v="ECCTRA NATIONALS DAY1"/>
    <n v="8"/>
    <n v="7.4712870000000002"/>
    <n v="1.1499999999999999"/>
    <n v="0.22"/>
    <n v="0"/>
    <n v="1.38"/>
    <n v="15.66"/>
    <n v="17.850000000000001"/>
    <n v="17.03"/>
    <n v="50.54"/>
    <n v="16.850000000000001"/>
    <m/>
    <m/>
    <n v="20"/>
    <n v="15.203883495145629"/>
    <n v="17.330097087378643"/>
    <n v="16.533980582524272"/>
    <n v="16.359223300970875"/>
    <m/>
    <x v="0"/>
  </r>
  <r>
    <s v="01/09/2023"/>
    <x v="1"/>
    <s v="1"/>
    <s v="A151"/>
    <s v="A151"/>
    <s v="BORDER"/>
    <x v="5"/>
    <x v="5"/>
    <s v="MULTI DAY"/>
    <n v="40"/>
    <s v="TRAIL OPEN"/>
    <s v="ECCTRA NATIONALS DAY1"/>
    <n v="8"/>
    <n v="8.4442620000000002"/>
    <n v="0.78"/>
    <n v="0.12"/>
    <n v="0"/>
    <n v="0.91"/>
    <n v="38.4"/>
    <n v="34.67"/>
    <n v="35.43"/>
    <n v="108.5"/>
    <n v="36.17"/>
    <m/>
    <m/>
    <n v="40"/>
    <n v="38.4"/>
    <n v="34.67"/>
    <n v="35.43"/>
    <n v="36.17"/>
    <m/>
    <x v="0"/>
  </r>
  <r>
    <s v="02/09/2023"/>
    <x v="0"/>
    <s v="1"/>
    <s v="A194"/>
    <s v="A194"/>
    <s v="BORDER"/>
    <x v="0"/>
    <x v="0"/>
    <s v="MULTI DAY"/>
    <n v="22.8"/>
    <s v="PLEASURE OPEN"/>
    <s v="ECCTRA NATIONALS DAY2"/>
    <n v="8"/>
    <n v="8.1194970000000009"/>
    <n v="0.14000000000000001"/>
    <n v="0.09"/>
    <n v="0"/>
    <n v="0.23"/>
    <n v="20.52"/>
    <n v="19.760000000000002"/>
    <n v="22.12"/>
    <n v="62.4"/>
    <n v="20.8"/>
    <m/>
    <m/>
    <n v="20"/>
    <n v="18"/>
    <n v="17.333333333333336"/>
    <n v="19.403508771929825"/>
    <n v="18.245614035087719"/>
    <s v="ECCTRA"/>
    <x v="0"/>
  </r>
  <r>
    <s v="02/09/2023"/>
    <x v="0"/>
    <s v="2"/>
    <s v="A004"/>
    <s v="A004"/>
    <s v="BORDER"/>
    <x v="2"/>
    <x v="2"/>
    <s v="MULTI DAY"/>
    <n v="22.8"/>
    <s v="PLEASURE OPEN"/>
    <s v="ECCTRA NATIONALS DAY2"/>
    <n v="8"/>
    <n v="8.1130770000000005"/>
    <n v="0.13"/>
    <n v="0.09"/>
    <n v="0"/>
    <n v="0.22"/>
    <n v="19.61"/>
    <n v="19"/>
    <n v="22.16"/>
    <n v="60.77"/>
    <n v="20.260000000000002"/>
    <m/>
    <m/>
    <n v="20"/>
    <n v="17.201754385964911"/>
    <n v="16.666666666666664"/>
    <n v="19.438596491228072"/>
    <n v="17.771929824561404"/>
    <s v="ECCTRA"/>
    <x v="0"/>
  </r>
  <r>
    <s v="02/09/2023"/>
    <x v="0"/>
    <s v="3"/>
    <s v="A203"/>
    <s v="A203"/>
    <s v="BORDER"/>
    <x v="1"/>
    <x v="1"/>
    <s v="MULTI DAY"/>
    <n v="22.8"/>
    <s v="PLEASURE OPEN"/>
    <s v="ECCTRA NATIONALS DAY2"/>
    <n v="8"/>
    <n v="8.0589099999999991"/>
    <n v="0.03"/>
    <n v="0.08"/>
    <n v="0"/>
    <n v="0.11"/>
    <n v="18.239999999999998"/>
    <n v="19.760000000000002"/>
    <n v="22.46"/>
    <n v="60.46"/>
    <n v="20.149999999999999"/>
    <m/>
    <m/>
    <n v="20"/>
    <n v="15.999999999999998"/>
    <n v="17.333333333333336"/>
    <n v="19.701754385964911"/>
    <n v="17.675438596491226"/>
    <s v="ECCTRA"/>
    <x v="0"/>
  </r>
  <r>
    <s v="02/09/2023"/>
    <x v="0"/>
    <s v="4"/>
    <s v="A161"/>
    <s v="A161"/>
    <s v="BORDER"/>
    <x v="3"/>
    <x v="3"/>
    <s v="MULTI DAY"/>
    <n v="22.8"/>
    <s v="PLEASURE OPEN"/>
    <s v="ECCTRA NATIONALS DAY2"/>
    <n v="8"/>
    <n v="8.0676229999999993"/>
    <n v="0.08"/>
    <n v="0.05"/>
    <n v="0"/>
    <n v="0.13"/>
    <n v="17.78"/>
    <n v="19"/>
    <n v="22.41"/>
    <n v="59.19"/>
    <n v="19.73"/>
    <m/>
    <m/>
    <n v="20"/>
    <n v="15.596491228070175"/>
    <n v="16.666666666666664"/>
    <n v="19.657894736842106"/>
    <n v="17.307017543859647"/>
    <s v="ECCTRA"/>
    <x v="0"/>
  </r>
  <r>
    <s v="02/09/2023"/>
    <x v="0"/>
    <s v="1"/>
    <s v="A196"/>
    <s v="A196"/>
    <s v="BORDER"/>
    <x v="4"/>
    <x v="4"/>
    <s v="MULTI DAY"/>
    <n v="22.8"/>
    <s v="PLEASURE JUNIOR"/>
    <s v="ECCTRA NATIONALS DAY2"/>
    <n v="8"/>
    <n v="8.0226760000000006"/>
    <n v="0.04"/>
    <n v="0"/>
    <n v="0"/>
    <n v="0.04"/>
    <n v="18.239999999999998"/>
    <n v="19.760000000000002"/>
    <n v="22.67"/>
    <n v="60.67"/>
    <n v="20.22"/>
    <m/>
    <m/>
    <n v="20"/>
    <n v="15.999999999999998"/>
    <n v="17.333333333333336"/>
    <n v="19.885964912280702"/>
    <n v="17.736842105263154"/>
    <m/>
    <x v="0"/>
  </r>
  <r>
    <s v="02/09/2023"/>
    <x v="1"/>
    <s v="1"/>
    <s v="A151"/>
    <s v="A151"/>
    <s v="BORDER"/>
    <x v="5"/>
    <x v="5"/>
    <s v="MULTI DAY"/>
    <n v="40"/>
    <s v="TRAIL OPEN"/>
    <s v="ECCTRA NATIONALS DAY2"/>
    <n v="8"/>
    <n v="7.9308249999999996"/>
    <n v="0.11"/>
    <n v="0.02"/>
    <n v="0"/>
    <n v="0.13"/>
    <n v="36.799999999999997"/>
    <n v="34.67"/>
    <n v="39.31"/>
    <n v="110.78"/>
    <n v="36.93"/>
    <m/>
    <m/>
    <n v="40"/>
    <n v="36.799999999999997"/>
    <n v="34.67"/>
    <n v="39.31"/>
    <n v="36.93"/>
    <m/>
    <x v="0"/>
  </r>
  <r>
    <s v="03/09/2023"/>
    <x v="0"/>
    <s v="1"/>
    <s v="A194"/>
    <s v="A194"/>
    <s v="BORDER"/>
    <x v="0"/>
    <x v="0"/>
    <s v="MULTI DAY"/>
    <n v="21.7"/>
    <s v="PLEASURE OPEN"/>
    <s v="ECCTRA NATIONALS DAY3"/>
    <n v="8"/>
    <n v="8"/>
    <n v="0.06"/>
    <n v="0.06"/>
    <n v="0"/>
    <n v="0.12"/>
    <n v="19.53"/>
    <n v="18.809999999999999"/>
    <n v="21.35"/>
    <n v="59.69"/>
    <n v="19.899999999999999"/>
    <m/>
    <m/>
    <n v="20"/>
    <n v="18.000000000000004"/>
    <n v="17.336405529953915"/>
    <n v="19.677419354838712"/>
    <n v="18.34101382488479"/>
    <s v="ECCTRA"/>
    <x v="0"/>
  </r>
  <r>
    <s v="03/09/2023"/>
    <x v="0"/>
    <s v="2"/>
    <s v="A203"/>
    <s v="A203"/>
    <s v="BORDER"/>
    <x v="1"/>
    <x v="1"/>
    <s v="MULTI DAY"/>
    <n v="21.7"/>
    <s v="PLEASURE OPEN"/>
    <s v="ECCTRA NATIONALS DAY3"/>
    <n v="8"/>
    <n v="8.1366519999999998"/>
    <n v="7.0000000000000007E-2"/>
    <n v="0.19"/>
    <n v="0"/>
    <n v="0.26"/>
    <n v="15.62"/>
    <n v="20.25"/>
    <n v="20.97"/>
    <n v="56.84"/>
    <n v="18.95"/>
    <m/>
    <m/>
    <n v="20"/>
    <n v="14.396313364055299"/>
    <n v="18.663594470046082"/>
    <n v="19.327188940092167"/>
    <n v="17.465437788018434"/>
    <s v="ECCTRA"/>
    <x v="0"/>
  </r>
  <r>
    <s v="03/09/2023"/>
    <x v="0"/>
    <s v="3"/>
    <s v="A004"/>
    <s v="A004"/>
    <s v="BORDER"/>
    <x v="2"/>
    <x v="2"/>
    <s v="MULTI DAY"/>
    <n v="21.7"/>
    <s v="PLEASURE OPEN"/>
    <s v="ECCTRA NATIONALS DAY3"/>
    <n v="8"/>
    <n v="7.99918"/>
    <n v="0.06"/>
    <n v="0.05"/>
    <n v="0"/>
    <n v="0.11"/>
    <n v="17.79"/>
    <n v="17.36"/>
    <n v="21.38"/>
    <n v="56.53"/>
    <n v="18.84"/>
    <m/>
    <m/>
    <n v="20"/>
    <n v="16.396313364055299"/>
    <n v="16"/>
    <n v="19.705069124423964"/>
    <n v="17.364055299539171"/>
    <s v="ECCTRA"/>
    <x v="0"/>
  </r>
  <r>
    <s v="03/09/2023"/>
    <x v="0"/>
    <s v="4"/>
    <s v="A161"/>
    <s v="A161"/>
    <s v="BORDER"/>
    <x v="3"/>
    <x v="3"/>
    <s v="MULTI DAY"/>
    <n v="21.7"/>
    <s v="PLEASURE OPEN"/>
    <s v="ECCTRA NATIONALS DAY3"/>
    <n v="8"/>
    <n v="8.1239600000000003"/>
    <n v="0.06"/>
    <n v="0.18"/>
    <n v="0"/>
    <n v="0.24"/>
    <n v="14.76"/>
    <n v="19.53"/>
    <n v="21.04"/>
    <n v="55.33"/>
    <n v="18.440000000000001"/>
    <m/>
    <m/>
    <n v="20"/>
    <n v="13.603686635944701"/>
    <n v="18.000000000000004"/>
    <n v="19.391705069124423"/>
    <n v="16.995391705069128"/>
    <s v="ECCTRA"/>
    <x v="0"/>
  </r>
  <r>
    <s v="03/09/2023"/>
    <x v="0"/>
    <s v="1"/>
    <s v="A196"/>
    <s v="A196"/>
    <s v="BORDER"/>
    <x v="4"/>
    <x v="4"/>
    <s v="MULTI DAY"/>
    <n v="21.7"/>
    <s v="PLEASURE JUNIOR"/>
    <s v="ECCTRA NATIONALS DAY3"/>
    <n v="8"/>
    <n v="8.0861190000000001"/>
    <n v="0.01"/>
    <n v="0.15"/>
    <n v="0"/>
    <n v="0.16"/>
    <n v="15.19"/>
    <n v="18.809999999999999"/>
    <n v="21.25"/>
    <n v="55.25"/>
    <n v="18.420000000000002"/>
    <m/>
    <m/>
    <n v="20"/>
    <n v="14"/>
    <n v="17.336405529953915"/>
    <n v="19.585253456221199"/>
    <n v="16.976958525345623"/>
    <m/>
    <x v="0"/>
  </r>
  <r>
    <s v="03/09/2023"/>
    <x v="1"/>
    <s v="1"/>
    <s v="A151"/>
    <s v="A151"/>
    <s v="BORDER"/>
    <x v="5"/>
    <x v="5"/>
    <s v="MULTI DAY"/>
    <n v="40"/>
    <s v="TRAIL OPEN"/>
    <s v="ECCTRA NATIONALS DAY3"/>
    <n v="8"/>
    <n v="8.2734839999999998"/>
    <n v="0.38"/>
    <n v="0.16"/>
    <n v="0"/>
    <n v="0.54"/>
    <n v="36.799999999999997"/>
    <n v="34.67"/>
    <n v="37.25"/>
    <n v="108.72"/>
    <n v="36.24"/>
    <m/>
    <m/>
    <n v="40"/>
    <n v="36.799999999999997"/>
    <n v="34.67"/>
    <n v="37.25"/>
    <n v="36.24"/>
    <m/>
    <x v="0"/>
  </r>
  <r>
    <s v="03/09/2023"/>
    <x v="0"/>
    <n v="1"/>
    <s v="A212"/>
    <s v="A212"/>
    <s v="BORDER"/>
    <x v="6"/>
    <x v="6"/>
    <s v="SINGLE DAY"/>
    <n v="11.9"/>
    <s v="PLEASURE OPEN"/>
    <s v="ECCTRA NATIONALS DAY3"/>
    <n v="8"/>
    <n v="4.7175419999999999"/>
    <n v="3.92"/>
    <n v="2.54"/>
    <n v="0"/>
    <n v="6.46"/>
    <n v="9.0399999999999991"/>
    <n v="10.71"/>
    <n v="2.2799999999999998"/>
    <n v="22.03"/>
    <n v="7.34"/>
    <m/>
    <m/>
    <n v="10"/>
    <n v="7.5966386554621836"/>
    <n v="9"/>
    <n v="1.9159663865546217"/>
    <n v="6.1680672268907557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8168DB-B0C0-46D1-9246-3DCB90FBFD2C}" name="PivotTable1" cacheId="43" applyNumberFormats="0" applyBorderFormats="0" applyFontFormats="0" applyPatternFormats="0" applyAlignmentFormats="0" applyWidthHeightFormats="1" dataCaption="Values" updatedVersion="8" minRefreshableVersion="3" showDrill="0" useAutoFormatting="1" subtotalHiddenItems="1" rowGrandTotals="0" colGrandTotals="0" itemPrintTitles="1" createdVersion="8" indent="0" compact="0" compactData="0" multipleFieldFilters="0">
  <location ref="A5:G14" firstHeaderRow="0" firstDataRow="1" firstDataCol="5" rowPageCount="1" colPageCount="1"/>
  <pivotFields count="8">
    <pivotField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3"/>
    <field x="6"/>
    <field x="0"/>
    <field x="1"/>
    <field x="2"/>
  </rowFields>
  <rowItems count="9">
    <i>
      <x/>
      <x/>
      <x/>
      <x/>
      <x/>
    </i>
    <i r="2">
      <x v="1"/>
      <x v="1"/>
      <x v="1"/>
    </i>
    <i r="2">
      <x v="2"/>
      <x v="2"/>
      <x v="2"/>
    </i>
    <i r="2">
      <x v="3"/>
      <x v="3"/>
      <x v="3"/>
    </i>
    <i r="1">
      <x v="1"/>
      <x v="4"/>
      <x v="4"/>
      <x v="4"/>
    </i>
    <i r="1">
      <x v="2"/>
      <x v="5"/>
      <x v="5"/>
      <x v="5"/>
    </i>
    <i r="2">
      <x v="6"/>
      <x v="6"/>
      <x v="6"/>
    </i>
    <i r="2">
      <x v="7"/>
      <x v="7"/>
      <x v="7"/>
    </i>
    <i r="2">
      <x v="8"/>
      <x v="8"/>
      <x v="8"/>
    </i>
  </rowItems>
  <colFields count="1">
    <field x="-2"/>
  </colFields>
  <colItems count="2">
    <i>
      <x/>
    </i>
    <i i="1">
      <x v="1"/>
    </i>
  </colItems>
  <pageFields count="1">
    <pageField fld="7" hier="31" name="[Range].[ALL 3 DAYS].&amp;[Y]" cap="Y"/>
  </pageFields>
  <dataFields count="2">
    <dataField name="Sum of Standardised Distance" fld="4" baseField="0" baseItem="0"/>
    <dataField name="Sum of Actual Points corrected" fld="5" baseField="0" baseItem="0"/>
  </dataFields>
  <formats count="42">
    <format dxfId="125">
      <pivotArea outline="0" collapsedLevelsAreSubtotals="1" fieldPosition="0"/>
    </format>
    <format dxfId="59">
      <pivotArea outline="0" fieldPosition="0">
        <references count="5">
          <reference field="0" count="3" selected="0">
            <x v="5"/>
            <x v="6"/>
            <x v="7"/>
          </reference>
          <reference field="1" count="3" selected="0">
            <x v="5"/>
            <x v="6"/>
            <x v="7"/>
          </reference>
          <reference field="2" count="3" selected="0">
            <x v="5"/>
            <x v="6"/>
            <x v="7"/>
          </reference>
          <reference field="3" count="0" selected="0"/>
          <reference field="6" count="1" selected="0">
            <x v="2"/>
          </reference>
        </references>
      </pivotArea>
    </format>
    <format dxfId="58">
      <pivotArea dataOnly="0" labelOnly="1" outline="0" offset="IV6:IV8" fieldPosition="0">
        <references count="1">
          <reference field="3" count="0"/>
        </references>
      </pivotArea>
    </format>
    <format dxfId="57">
      <pivotArea dataOnly="0" labelOnly="1" outline="0" offset="IV1:IV3" fieldPosition="0">
        <references count="2">
          <reference field="3" count="0" selected="0"/>
          <reference field="6" count="1">
            <x v="2"/>
          </reference>
        </references>
      </pivotArea>
    </format>
    <format dxfId="56">
      <pivotArea dataOnly="0" labelOnly="1" outline="0" fieldPosition="0">
        <references count="3">
          <reference field="0" count="3">
            <x v="5"/>
            <x v="6"/>
            <x v="7"/>
          </reference>
          <reference field="3" count="0" selected="0"/>
          <reference field="6" count="1" selected="0">
            <x v="2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5"/>
          </reference>
          <reference field="1" count="1">
            <x v="5"/>
          </reference>
          <reference field="3" count="0" selected="0"/>
          <reference field="6" count="1" selected="0">
            <x v="2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6"/>
          </reference>
          <reference field="1" count="1">
            <x v="6"/>
          </reference>
          <reference field="3" count="0" selected="0"/>
          <reference field="6" count="1" selected="0">
            <x v="2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7"/>
          </reference>
          <reference field="1" count="1">
            <x v="7"/>
          </reference>
          <reference field="3" count="0" selected="0"/>
          <reference field="6" count="1" selected="0">
            <x v="2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3" count="0" selected="0"/>
          <reference field="6" count="1" selected="0">
            <x v="2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3" count="0" selected="0"/>
          <reference field="6" count="1" selected="0">
            <x v="2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3" count="0" selected="0"/>
          <reference field="6" count="1" selected="0">
            <x v="2"/>
          </reference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3" type="button" dataOnly="0" labelOnly="1" outline="0" axis="axisRow" fieldPosition="0"/>
    </format>
    <format dxfId="41">
      <pivotArea field="6" type="button" dataOnly="0" labelOnly="1" outline="0" axis="axisRow" fieldPosition="1"/>
    </format>
    <format dxfId="40">
      <pivotArea field="0" type="button" dataOnly="0" labelOnly="1" outline="0" axis="axisRow" fieldPosition="2"/>
    </format>
    <format dxfId="39">
      <pivotArea field="1" type="button" dataOnly="0" labelOnly="1" outline="0" axis="axisRow" fieldPosition="3"/>
    </format>
    <format dxfId="38">
      <pivotArea field="2" type="button" dataOnly="0" labelOnly="1" outline="0" axis="axisRow" fieldPosition="4"/>
    </format>
    <format dxfId="37">
      <pivotArea dataOnly="0" labelOnly="1" outline="0" fieldPosition="0">
        <references count="1">
          <reference field="3" count="0"/>
        </references>
      </pivotArea>
    </format>
    <format dxfId="36">
      <pivotArea dataOnly="0" labelOnly="1" outline="0" fieldPosition="0">
        <references count="2">
          <reference field="3" count="0" selected="0"/>
          <reference field="6" count="0"/>
        </references>
      </pivotArea>
    </format>
    <format dxfId="35">
      <pivotArea dataOnly="0" labelOnly="1" outline="0" fieldPosition="0">
        <references count="3">
          <reference field="0" count="4">
            <x v="0"/>
            <x v="1"/>
            <x v="2"/>
            <x v="3"/>
          </reference>
          <reference field="3" count="0" selected="0"/>
          <reference field="6" count="1" selected="0">
            <x v="0"/>
          </reference>
        </references>
      </pivotArea>
    </format>
    <format dxfId="34">
      <pivotArea dataOnly="0" labelOnly="1" outline="0" fieldPosition="0">
        <references count="3">
          <reference field="0" count="1">
            <x v="4"/>
          </reference>
          <reference field="3" count="0" selected="0"/>
          <reference field="6" count="1" selected="0">
            <x v="1"/>
          </reference>
        </references>
      </pivotArea>
    </format>
    <format dxfId="33">
      <pivotArea dataOnly="0" labelOnly="1" outline="0" fieldPosition="0">
        <references count="3">
          <reference field="0" count="4">
            <x v="5"/>
            <x v="6"/>
            <x v="7"/>
            <x v="8"/>
          </reference>
          <reference field="3" count="0" selected="0"/>
          <reference field="6" count="1" selected="0">
            <x v="2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0"/>
          </reference>
          <reference field="1" count="1">
            <x v="0"/>
          </reference>
          <reference field="3" count="0" selected="0"/>
          <reference field="6" count="1" selected="0">
            <x v="0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1"/>
          </reference>
          <reference field="1" count="1">
            <x v="1"/>
          </reference>
          <reference field="3" count="0" selected="0"/>
          <reference field="6" count="1" selected="0">
            <x v="0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2"/>
          </reference>
          <reference field="1" count="1">
            <x v="2"/>
          </reference>
          <reference field="3" count="0" selected="0"/>
          <reference field="6" count="1" selected="0">
            <x v="0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3"/>
          </reference>
          <reference field="1" count="1">
            <x v="3"/>
          </reference>
          <reference field="3" count="0" selected="0"/>
          <reference field="6" count="1" selected="0">
            <x v="0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4"/>
          </reference>
          <reference field="1" count="1">
            <x v="4"/>
          </reference>
          <reference field="3" count="0" selected="0"/>
          <reference field="6" count="1" selected="0">
            <x v="1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5"/>
          </reference>
          <reference field="1" count="1">
            <x v="5"/>
          </reference>
          <reference field="3" count="0" selected="0"/>
          <reference field="6" count="1" selected="0">
            <x v="2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6"/>
          </reference>
          <reference field="1" count="1">
            <x v="6"/>
          </reference>
          <reference field="3" count="0" selected="0"/>
          <reference field="6" count="1" selected="0">
            <x v="2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7"/>
          </reference>
          <reference field="1" count="1">
            <x v="7"/>
          </reference>
          <reference field="3" count="0" selected="0"/>
          <reference field="6" count="1" selected="0">
            <x v="2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8"/>
          </reference>
          <reference field="1" count="1">
            <x v="8"/>
          </reference>
          <reference field="3" count="0" selected="0"/>
          <reference field="6" count="1" selected="0">
            <x v="2"/>
          </reference>
        </references>
      </pivotArea>
    </format>
    <format dxfId="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3" count="0" selected="0"/>
          <reference field="6" count="1" selected="0">
            <x v="0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>
            <x v="1"/>
          </reference>
          <reference field="3" count="0" selected="0"/>
          <reference field="6" count="1" selected="0">
            <x v="0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>
            <x v="2"/>
          </reference>
          <reference field="3" count="0" selected="0"/>
          <reference field="6" count="1" selected="0">
            <x v="0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>
            <x v="3"/>
          </reference>
          <reference field="3" count="0" selected="0"/>
          <reference field="6" count="1" selected="0">
            <x v="0"/>
          </reference>
        </references>
      </pivotArea>
    </format>
    <format dxfId="1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>
            <x v="4"/>
          </reference>
          <reference field="3" count="0" selected="0"/>
          <reference field="6" count="1" selected="0">
            <x v="1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>
            <x v="5"/>
          </reference>
          <reference field="3" count="0" selected="0"/>
          <reference field="6" count="1" selected="0">
            <x v="2"/>
          </reference>
        </references>
      </pivotArea>
    </format>
    <format dxfId="1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>
            <x v="6"/>
          </reference>
          <reference field="3" count="0" selected="0"/>
          <reference field="6" count="1" selected="0">
            <x v="2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7"/>
          </reference>
          <reference field="2" count="1">
            <x v="7"/>
          </reference>
          <reference field="3" count="0" selected="0"/>
          <reference field="6" count="1" selected="0">
            <x v="2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8"/>
          </reference>
          <reference field="2" count="1">
            <x v="8"/>
          </reference>
          <reference field="3" count="0" selected="0"/>
          <reference field="6" count="1" selected="0">
            <x v="2"/>
          </reference>
        </references>
      </pivotArea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7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].[ALL 3 DAYS].&amp;[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5">
    <rowHierarchyUsage hierarchyUsage="10"/>
    <rowHierarchyUsage hierarchyUsage="30"/>
    <rowHierarchyUsage hierarchyUsage="3"/>
    <rowHierarchyUsage hierarchyUsage="6"/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7FE0E-33EC-4E84-9F84-B76C0001C66B}" name="PivotTable3" cacheId="33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8" indent="0" compact="0" compactData="0" multipleFieldFilters="0">
  <location ref="A4:F21" firstHeaderRow="0" firstDataRow="1" firstDataCol="4" rowPageCount="1" colPageCount="1"/>
  <pivotFields count="8"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7">
    <i>
      <x/>
      <x/>
      <x/>
      <x/>
    </i>
    <i r="1">
      <x v="1"/>
      <x v="1"/>
      <x v="1"/>
    </i>
    <i r="1">
      <x v="2"/>
      <x v="2"/>
      <x v="2"/>
    </i>
    <i>
      <x v="1"/>
      <x v="3"/>
      <x v="3"/>
      <x v="3"/>
    </i>
    <i r="1">
      <x v="4"/>
      <x v="4"/>
      <x v="4"/>
    </i>
    <i r="1">
      <x v="5"/>
      <x v="5"/>
      <x v="5"/>
    </i>
    <i r="1">
      <x v="6"/>
      <x v="6"/>
      <x v="6"/>
    </i>
    <i r="1">
      <x v="7"/>
      <x v="7"/>
      <x v="7"/>
    </i>
    <i r="1">
      <x v="8"/>
      <x v="8"/>
      <x v="8"/>
    </i>
    <i r="1">
      <x v="9"/>
      <x v="9"/>
      <x v="9"/>
    </i>
    <i r="1">
      <x v="10"/>
      <x v="10"/>
      <x v="10"/>
    </i>
    <i r="1">
      <x v="11"/>
      <x v="11"/>
      <x v="11"/>
    </i>
    <i r="1">
      <x v="12"/>
      <x v="12"/>
      <x v="12"/>
    </i>
    <i>
      <x v="2"/>
      <x v="13"/>
      <x v="13"/>
      <x v="13"/>
    </i>
    <i r="1">
      <x v="14"/>
      <x v="14"/>
      <x v="14"/>
    </i>
    <i r="1">
      <x v="15"/>
      <x v="15"/>
      <x v="15"/>
    </i>
    <i r="1">
      <x v="16"/>
      <x v="16"/>
      <x v="16"/>
    </i>
  </rowItems>
  <colFields count="1">
    <field x="-2"/>
  </colFields>
  <colItems count="2">
    <i>
      <x/>
    </i>
    <i i="1">
      <x v="1"/>
    </i>
  </colItems>
  <pageFields count="1">
    <pageField fld="5" hier="95" name="[Range 2].[ALL 3 DAYS].&amp;[Y]" cap="Y"/>
  </pageFields>
  <dataFields count="2">
    <dataField name="Sum of Standardised Distance" fld="7" baseField="0" baseItem="0"/>
    <dataField name="Sum of Actual Points corrected" fld="6" baseField="0" baseItem="0"/>
  </dataFields>
  <formats count="7">
    <format dxfId="66">
      <pivotArea outline="0" collapsedLevelsAreSubtotals="1" fieldPosition="0"/>
    </format>
    <format dxfId="67">
      <pivotArea outline="0" collapsedLevelsAreSubtotals="1" fieldPosition="0"/>
    </format>
    <format dxfId="13">
      <pivotArea field="1" type="button" dataOnly="0" labelOnly="1" outline="0" axis="axisRow" fieldPosition="0"/>
    </format>
    <format dxfId="12">
      <pivotArea field="2" type="button" dataOnly="0" labelOnly="1" outline="0" axis="axisRow" fieldPosition="1"/>
    </format>
    <format dxfId="11">
      <pivotArea field="3" type="button" dataOnly="0" labelOnly="1" outline="0" axis="axisRow" fieldPosition="2"/>
    </format>
    <format dxfId="10">
      <pivotArea field="4" type="button" dataOnly="0" labelOnly="1" outline="0" axis="axisRow" fieldPosition="3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 1].[ALL 3 DAYS].&amp;[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 2].[ALL 3 DAYS].&amp;[Y]"/>
      </members>
    </pivotHierarchy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4">
    <rowHierarchyUsage hierarchyUsage="74"/>
    <rowHierarchyUsage hierarchyUsage="67"/>
    <rowHierarchyUsage hierarchyUsage="70"/>
    <rowHierarchyUsage hierarchyUsage="7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Range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843E45-47A2-4201-A8F2-9E0E590CF94A}" name="PivotTable3" cacheId="34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8" indent="0" compact="0" compactData="0" multipleFieldFilters="0">
  <location ref="A4:F21" firstHeaderRow="0" firstDataRow="1" firstDataCol="4" rowPageCount="1" colPageCount="1"/>
  <pivotFields count="8"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2"/>
    <field x="3"/>
    <field x="4"/>
    <field x="5"/>
  </rowFields>
  <rowItems count="17">
    <i>
      <x/>
      <x/>
      <x/>
      <x/>
    </i>
    <i r="1">
      <x v="1"/>
      <x v="1"/>
      <x v="1"/>
    </i>
    <i r="1">
      <x v="2"/>
      <x v="2"/>
      <x v="2"/>
    </i>
    <i>
      <x v="1"/>
      <x v="3"/>
      <x v="3"/>
      <x v="3"/>
    </i>
    <i r="1">
      <x v="4"/>
      <x v="4"/>
      <x v="4"/>
    </i>
    <i r="1">
      <x v="5"/>
      <x v="5"/>
      <x v="5"/>
    </i>
    <i r="1">
      <x v="6"/>
      <x v="6"/>
      <x v="6"/>
    </i>
    <i r="1">
      <x v="7"/>
      <x v="7"/>
      <x v="7"/>
    </i>
    <i r="1">
      <x v="8"/>
      <x v="8"/>
      <x v="8"/>
    </i>
    <i r="1">
      <x v="9"/>
      <x v="9"/>
      <x v="9"/>
    </i>
    <i r="1">
      <x v="10"/>
      <x v="10"/>
      <x v="10"/>
    </i>
    <i r="1">
      <x v="11"/>
      <x v="11"/>
      <x v="11"/>
    </i>
    <i r="1">
      <x v="12"/>
      <x v="12"/>
      <x v="12"/>
    </i>
    <i>
      <x v="2"/>
      <x v="13"/>
      <x v="13"/>
      <x v="13"/>
    </i>
    <i r="1">
      <x v="14"/>
      <x v="14"/>
      <x v="14"/>
    </i>
    <i r="1">
      <x v="15"/>
      <x v="15"/>
      <x v="15"/>
    </i>
    <i r="1">
      <x v="16"/>
      <x v="16"/>
      <x v="16"/>
    </i>
  </rowItems>
  <colFields count="1">
    <field x="-2"/>
  </colFields>
  <colItems count="2">
    <i>
      <x/>
    </i>
    <i i="1">
      <x v="1"/>
    </i>
  </colItems>
  <pageFields count="1">
    <pageField fld="1" hier="95" name="[Range 2].[ALL 3 DAYS].&amp;[Y]" cap="Y"/>
  </pageFields>
  <dataFields count="2">
    <dataField name="Sum of Standardised Distance" fld="6" baseField="0" baseItem="0"/>
    <dataField name="Sum of Vet points corrected" fld="7" baseField="0" baseItem="0"/>
  </dataFields>
  <formats count="7">
    <format dxfId="64">
      <pivotArea outline="0" collapsedLevelsAreSubtotals="1" fieldPosition="0"/>
    </format>
    <format dxfId="65">
      <pivotArea outline="0" collapsedLevelsAreSubtotals="1" fieldPosition="0"/>
    </format>
    <format dxfId="8">
      <pivotArea field="2" type="button" dataOnly="0" labelOnly="1" outline="0" axis="axisRow" fieldPosition="0"/>
    </format>
    <format dxfId="7">
      <pivotArea field="3" type="button" dataOnly="0" labelOnly="1" outline="0" axis="axisRow" fieldPosition="1"/>
    </format>
    <format dxfId="6">
      <pivotArea field="4" type="button" dataOnly="0" labelOnly="1" outline="0" axis="axisRow" fieldPosition="2"/>
    </format>
    <format dxfId="5">
      <pivotArea field="5" type="button" dataOnly="0" labelOnly="1" outline="0" axis="axisRow" fieldPosition="3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 1].[ALL 3 DAYS].&amp;[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 2].[ALL 3 DAYS].&amp;[Y]"/>
      </members>
    </pivotHierarchy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4">
    <rowHierarchyUsage hierarchyUsage="74"/>
    <rowHierarchyUsage hierarchyUsage="67"/>
    <rowHierarchyUsage hierarchyUsage="70"/>
    <rowHierarchyUsage hierarchyUsage="7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ALL DATA!$A$1:$AF$771">
        <x15:activeTabTopLevelEntity name="[Range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09CBD2-C052-4D7D-B5FD-7144F0BE21BC}" name="PivotTable3" cacheId="39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8" indent="0" compact="0" compactData="0" multipleFieldFilters="0">
  <location ref="A4:E21" firstHeaderRow="0" firstDataRow="1" firstDataCol="3" rowPageCount="1" colPageCount="1"/>
  <pivotFields count="7"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3"/>
    <field x="4"/>
  </rowFields>
  <rowItems count="17">
    <i>
      <x/>
      <x/>
      <x/>
    </i>
    <i r="1">
      <x v="1"/>
      <x v="1"/>
    </i>
    <i r="1">
      <x v="2"/>
      <x v="2"/>
    </i>
    <i>
      <x v="1"/>
      <x v="3"/>
      <x v="3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 r="1">
      <x v="12"/>
      <x v="12"/>
    </i>
    <i>
      <x v="2"/>
      <x v="13"/>
      <x v="13"/>
    </i>
    <i r="1">
      <x v="14"/>
      <x v="14"/>
    </i>
    <i r="1">
      <x v="15"/>
      <x v="15"/>
    </i>
    <i r="1">
      <x v="16"/>
      <x v="16"/>
    </i>
  </rowItems>
  <colFields count="1">
    <field x="-2"/>
  </colFields>
  <colItems count="2">
    <i>
      <x/>
    </i>
    <i i="1">
      <x v="1"/>
    </i>
  </colItems>
  <pageFields count="1">
    <pageField fld="1" hier="95" name="[Range 2].[ALL 3 DAYS].&amp;[Y]" cap="Y"/>
  </pageFields>
  <dataFields count="2">
    <dataField name="Sum of Standardised Distance" fld="5" baseField="0" baseItem="0"/>
    <dataField name="Sum of Time points corrected" fld="6" baseField="0" baseItem="0"/>
  </dataFields>
  <formats count="6">
    <format dxfId="62">
      <pivotArea outline="0" collapsedLevelsAreSubtotals="1" fieldPosition="0"/>
    </format>
    <format dxfId="63">
      <pivotArea outline="0" collapsedLevelsAreSubtotals="1" fieldPosition="0"/>
    </format>
    <format dxfId="3">
      <pivotArea field="2" type="button" dataOnly="0" labelOnly="1" outline="0" axis="axisRow" fieldPosition="0"/>
    </format>
    <format dxfId="2">
      <pivotArea field="3" type="button" dataOnly="0" labelOnly="1" outline="0" axis="axisRow" fieldPosition="1"/>
    </format>
    <format dxfId="1">
      <pivotArea field="4" type="button" dataOnly="0" labelOnly="1" outline="0" axis="axisRow" fieldPosition="2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 1].[ALL 3 DAYS].&amp;[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 2].[ALL 3 DAYS].&amp;[Y]"/>
      </members>
    </pivotHierarchy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74"/>
    <rowHierarchyUsage hierarchyUsage="67"/>
    <rowHierarchyUsage hierarchyUsage="7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ALL DATA!$A$1:$AF$771">
        <x15:activeTabTopLevelEntity name="[Range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499D66-CCD3-44A9-9943-CCE5686C54C1}" name="PivotTable3" cacheId="71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8" indent="0" compact="0" compactData="0" multipleFieldFilters="0">
  <location ref="A4:F21" firstHeaderRow="0" firstDataRow="1" firstDataCol="4" rowPageCount="1" colPageCount="1"/>
  <pivotFields count="8"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2"/>
    <field x="3"/>
    <field x="4"/>
    <field x="5"/>
  </rowFields>
  <rowItems count="17">
    <i>
      <x/>
      <x/>
      <x/>
      <x/>
    </i>
    <i r="1">
      <x v="1"/>
      <x v="1"/>
      <x v="1"/>
    </i>
    <i r="1">
      <x v="2"/>
      <x v="2"/>
      <x v="2"/>
    </i>
    <i>
      <x v="1"/>
      <x v="3"/>
      <x v="3"/>
      <x v="3"/>
    </i>
    <i r="1">
      <x v="4"/>
      <x v="4"/>
      <x v="4"/>
    </i>
    <i r="1">
      <x v="5"/>
      <x v="5"/>
      <x v="5"/>
    </i>
    <i r="1">
      <x v="6"/>
      <x v="6"/>
      <x v="6"/>
    </i>
    <i r="1">
      <x v="7"/>
      <x v="7"/>
      <x v="7"/>
    </i>
    <i r="1">
      <x v="8"/>
      <x v="8"/>
      <x v="8"/>
    </i>
    <i r="1">
      <x v="9"/>
      <x v="9"/>
      <x v="9"/>
    </i>
    <i r="1">
      <x v="10"/>
      <x v="10"/>
      <x v="10"/>
    </i>
    <i r="1">
      <x v="11"/>
      <x v="11"/>
      <x v="11"/>
    </i>
    <i r="1">
      <x v="12"/>
      <x v="12"/>
      <x v="12"/>
    </i>
    <i>
      <x v="2"/>
      <x v="13"/>
      <x v="13"/>
      <x v="13"/>
    </i>
    <i r="1">
      <x v="14"/>
      <x v="14"/>
      <x v="14"/>
    </i>
    <i r="1">
      <x v="15"/>
      <x v="15"/>
      <x v="15"/>
    </i>
    <i r="1">
      <x v="16"/>
      <x v="16"/>
      <x v="16"/>
    </i>
  </rowItems>
  <colFields count="1">
    <field x="-2"/>
  </colFields>
  <colItems count="2">
    <i>
      <x/>
    </i>
    <i i="1">
      <x v="1"/>
    </i>
  </colItems>
  <pageFields count="1">
    <pageField fld="1" hier="95" name="[Range 2].[ALL 3 DAYS].&amp;[Y]" cap="Y"/>
  </pageFields>
  <dataFields count="2">
    <dataField name="Sum of Standardised Distance" fld="6" baseField="0" baseItem="0"/>
    <dataField name="Sum of HMS points corrected" fld="7" baseField="0" baseItem="0"/>
  </dataFields>
  <formats count="7">
    <format dxfId="60">
      <pivotArea outline="0" collapsedLevelsAreSubtotals="1" fieldPosition="0"/>
    </format>
    <format dxfId="61">
      <pivotArea outline="0" collapsedLevelsAreSubtotals="1" fieldPosition="0"/>
    </format>
    <format dxfId="49">
      <pivotArea field="2" type="button" dataOnly="0" labelOnly="1" outline="0" axis="axisRow" fieldPosition="0"/>
    </format>
    <format dxfId="48">
      <pivotArea field="3" type="button" dataOnly="0" labelOnly="1" outline="0" axis="axisRow" fieldPosition="1"/>
    </format>
    <format dxfId="47">
      <pivotArea field="4" type="button" dataOnly="0" labelOnly="1" outline="0" axis="axisRow" fieldPosition="2"/>
    </format>
    <format dxfId="46">
      <pivotArea field="5" type="button" dataOnly="0" labelOnly="1" outline="0" axis="axisRow" fieldPosition="3"/>
    </format>
    <format dxfId="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1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 1].[ALL 3 DAYS].&amp;[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 2].[ALL 3 DAYS].&amp;[Y]"/>
      </members>
    </pivotHierarchy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4">
    <rowHierarchyUsage hierarchyUsage="74"/>
    <rowHierarchyUsage hierarchyUsage="67"/>
    <rowHierarchyUsage hierarchyUsage="70"/>
    <rowHierarchyUsage hierarchyUsage="7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ALL DATA!$A$1:$AF$771">
        <x15:activeTabTopLevelEntity name="[Range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6EE550-589B-4AD5-A230-E5A69F971FF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H4" firstHeaderRow="0" firstDataRow="1" firstDataCol="4"/>
  <pivotFields count="31">
    <pivotField compact="0" outline="0" showAll="0"/>
    <pivotField axis="axisRow" compact="0" outline="0" showAll="0">
      <items count="4">
        <item m="1" x="2"/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9">
        <item m="1" x="22"/>
        <item m="1" x="8"/>
        <item m="1" x="21"/>
        <item m="1" x="10"/>
        <item m="1" x="18"/>
        <item m="1" x="11"/>
        <item m="1" x="12"/>
        <item m="1" x="17"/>
        <item m="1" x="14"/>
        <item m="1" x="16"/>
        <item m="1" x="7"/>
        <item m="1" x="20"/>
        <item m="1" x="15"/>
        <item m="1" x="19"/>
        <item m="1" x="13"/>
        <item m="1" x="9"/>
        <item x="2"/>
        <item m="1" x="23"/>
        <item x="5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3"/>
        <item x="4"/>
        <item x="6"/>
      </items>
    </pivotField>
    <pivotField axis="axisRow" compact="0" outline="0" showAll="0">
      <items count="51">
        <item m="1" x="18"/>
        <item m="1" x="9"/>
        <item m="1" x="12"/>
        <item m="1" x="21"/>
        <item m="1" x="19"/>
        <item m="1" x="10"/>
        <item m="1" x="8"/>
        <item m="1" x="11"/>
        <item m="1" x="15"/>
        <item m="1" x="16"/>
        <item m="1" x="14"/>
        <item m="1" x="20"/>
        <item m="1" x="17"/>
        <item m="1" x="22"/>
        <item m="1" x="7"/>
        <item m="1" x="13"/>
        <item m="1" x="23"/>
        <item m="1" x="24"/>
        <item x="5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x="0"/>
        <item x="1"/>
        <item x="2"/>
        <item x="3"/>
        <item x="4"/>
        <item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axis="axisRow" compact="0" outline="0" showAll="0">
      <items count="10">
        <item m="1" x="3"/>
        <item m="1" x="5"/>
        <item m="1" x="2"/>
        <item m="1" x="6"/>
        <item h="1" m="1" x="4"/>
        <item m="1" x="7"/>
        <item m="1" x="8"/>
        <item h="1" x="0"/>
        <item h="1" x="1"/>
        <item t="default"/>
      </items>
    </pivotField>
  </pivotFields>
  <rowFields count="4">
    <field x="1"/>
    <field x="30"/>
    <field x="6"/>
    <field x="7"/>
  </rowFields>
  <rowItems count="1"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ACTUAL POINTS" fld="22" baseField="7" baseItem="7"/>
    <dataField name="Sum of TIME POINTS" fld="20" baseField="7" baseItem="7"/>
    <dataField name="Sum of VET POINTS" fld="19" baseField="7" baseItem="7"/>
    <dataField name="Sum of HMS POINTS" fld="18" baseField="7" baseItem="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7B1D67-4A4D-4C6B-A82C-5F1C9A631E22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6:G55" firstHeaderRow="0" firstDataRow="1" firstDataCol="3" rowPageCount="1" colPageCount="1"/>
  <pivotFields count="32">
    <pivotField compact="0" outline="0" showAll="0"/>
    <pivotField axis="axisRow" compact="0" outline="0" showAll="0">
      <items count="4">
        <item m="1" x="2"/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9">
        <item m="1" x="22"/>
        <item m="1" x="8"/>
        <item m="1" x="26"/>
        <item m="1" x="21"/>
        <item m="1" x="10"/>
        <item m="1" x="18"/>
        <item m="1" x="24"/>
        <item m="1" x="11"/>
        <item x="2"/>
        <item m="1" x="12"/>
        <item m="1" x="17"/>
        <item m="1" x="14"/>
        <item x="5"/>
        <item m="1" x="23"/>
        <item m="1" x="16"/>
        <item m="1" x="7"/>
        <item m="1" x="27"/>
        <item m="1" x="28"/>
        <item m="1" x="20"/>
        <item m="1" x="29"/>
        <item m="1" x="15"/>
        <item m="1" x="25"/>
        <item m="1" x="19"/>
        <item m="1" x="13"/>
        <item m="1" x="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3"/>
        <item x="4"/>
        <item x="6"/>
      </items>
    </pivotField>
    <pivotField axis="axisRow" compact="0" outline="0" showAll="0">
      <items count="51">
        <item m="1" x="18"/>
        <item m="1" x="9"/>
        <item m="1" x="12"/>
        <item x="5"/>
        <item m="1" x="21"/>
        <item m="1" x="19"/>
        <item m="1" x="10"/>
        <item m="1" x="30"/>
        <item m="1" x="23"/>
        <item m="1" x="27"/>
        <item m="1" x="8"/>
        <item m="1" x="11"/>
        <item m="1" x="15"/>
        <item m="1" x="26"/>
        <item m="1" x="16"/>
        <item m="1" x="29"/>
        <item m="1" x="14"/>
        <item m="1" x="24"/>
        <item m="1" x="25"/>
        <item m="1" x="28"/>
        <item m="1" x="20"/>
        <item m="1" x="17"/>
        <item m="1" x="22"/>
        <item m="1" x="7"/>
        <item m="1" x="13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x="0"/>
        <item x="1"/>
        <item x="2"/>
        <item x="3"/>
        <item x="4"/>
        <item x="6"/>
        <item t="default"/>
      </items>
    </pivotField>
    <pivotField compact="0" outline="0" showAll="0"/>
    <pivotField compact="0" numFmtId="2" outline="0" showAll="0"/>
    <pivotField compact="0" outline="0" showAll="0"/>
    <pivotField compact="0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dataField="1" compact="0" numFmtId="2" outline="0" showAll="0"/>
    <pivotField dataField="1" compact="0" numFmtId="2" outline="0" showAll="0"/>
    <pivotField dataField="1" compact="0" numFmtId="2" outline="0" showAll="0"/>
    <pivotField compact="0" numFmtId="2" outline="0" showAll="0"/>
    <pivotField dataField="1" compact="0" numFmtId="2" outline="0" showAll="0"/>
    <pivotField compact="0" outline="0" showAll="0"/>
    <pivotField compact="0" outline="0" showAll="0"/>
    <pivotField compact="0" outline="0" showAll="0"/>
    <pivotField compact="0" numFmtId="2" outline="0" showAll="0"/>
    <pivotField compact="0" numFmtId="2" outline="0" showAll="0"/>
    <pivotField compact="0" numFmtId="2" outline="0" showAll="0"/>
    <pivotField compact="0" numFmtId="2" outline="0" showAll="0"/>
    <pivotField compact="0" outline="0" showAll="0"/>
    <pivotField axis="axisPage" compact="0" outline="0" multipleItemSelectionAllowed="1" showAll="0">
      <items count="3">
        <item h="1" x="1"/>
        <item x="0"/>
        <item t="default"/>
      </items>
    </pivotField>
  </pivotFields>
  <rowFields count="3">
    <field x="1"/>
    <field x="6"/>
    <field x="7"/>
  </rowFields>
  <rowItems count="9">
    <i>
      <x v="1"/>
      <x v="8"/>
      <x v="46"/>
    </i>
    <i r="1">
      <x v="44"/>
      <x v="44"/>
    </i>
    <i r="1">
      <x v="45"/>
      <x v="45"/>
    </i>
    <i r="1">
      <x v="46"/>
      <x v="47"/>
    </i>
    <i r="1">
      <x v="47"/>
      <x v="48"/>
    </i>
    <i t="default">
      <x v="1"/>
    </i>
    <i>
      <x v="2"/>
      <x v="12"/>
      <x v="3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1" hier="-1"/>
  </pageFields>
  <dataFields count="4">
    <dataField name="Sum of ACTUAL POINTS" fld="22" baseField="0" baseItem="0"/>
    <dataField name="Sum of TIME POINTS" fld="20" baseField="0" baseItem="0"/>
    <dataField name="Sum of VET POINTS" fld="19" baseField="0" baseItem="0"/>
    <dataField name="Sum of HMS POINTS" fld="18" baseField="0" baseItem="0"/>
  </dataFields>
  <formats count="57">
    <format dxfId="124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123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122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121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120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119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118">
      <pivotArea outline="0" fieldPosition="0">
        <references count="1">
          <reference field="4294967294" count="1" selected="0">
            <x v="0"/>
          </reference>
        </references>
      </pivotArea>
    </format>
    <format dxfId="117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116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115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114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113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112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111">
      <pivotArea outline="0" fieldPosition="0">
        <references count="4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110">
      <pivotArea outline="0" fieldPosition="0">
        <references count="1">
          <reference field="1" count="1" selected="0" defaultSubtotal="1">
            <x v="1"/>
          </reference>
        </references>
      </pivotArea>
    </format>
    <format dxfId="109">
      <pivotArea outline="0" fieldPosition="0">
        <references count="3">
          <reference field="1" count="1" selected="0">
            <x v="2"/>
          </reference>
          <reference field="6" count="4" selected="0">
            <x v="1"/>
            <x v="4"/>
            <x v="15"/>
            <x v="24"/>
          </reference>
          <reference field="7" count="4" selected="0">
            <x v="1"/>
            <x v="6"/>
            <x v="10"/>
            <x v="23"/>
          </reference>
        </references>
      </pivotArea>
    </format>
    <format dxfId="108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107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106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105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104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103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102">
      <pivotArea outline="0" fieldPosition="0">
        <references count="4">
          <reference field="4294967294" count="1" selected="0">
            <x v="1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101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100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99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98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97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96">
      <pivotArea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95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4"/>
          </reference>
          <reference field="7" count="1" selected="0">
            <x v="6"/>
          </reference>
        </references>
      </pivotArea>
    </format>
    <format dxfId="94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4"/>
          </reference>
          <reference field="7" count="1" selected="0">
            <x v="6"/>
          </reference>
        </references>
      </pivotArea>
    </format>
    <format dxfId="93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92">
      <pivotArea outline="0" fieldPosition="0">
        <references count="4">
          <reference field="4294967294" count="1" selected="0">
            <x v="1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91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90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7"/>
          </reference>
          <reference field="7" count="1" selected="0">
            <x v="11"/>
          </reference>
        </references>
      </pivotArea>
    </format>
    <format dxfId="89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88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87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86">
      <pivotArea outline="0" fieldPosition="0">
        <references count="4">
          <reference field="4294967294" count="1" selected="0">
            <x v="2"/>
          </reference>
          <reference field="1" count="1" selected="0">
            <x v="1"/>
          </reference>
          <reference field="6" count="1" selected="0">
            <x v="23"/>
          </reference>
          <reference field="7" count="1" selected="0">
            <x v="24"/>
          </reference>
        </references>
      </pivotArea>
    </format>
    <format dxfId="85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84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83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82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81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80">
      <pivotArea outline="0" fieldPosition="0">
        <references count="4">
          <reference field="4294967294" count="1" selected="0">
            <x v="2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79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5"/>
          </reference>
          <reference field="7" count="1" selected="0">
            <x v="0"/>
          </reference>
        </references>
      </pivotArea>
    </format>
    <format dxfId="78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5"/>
          </reference>
          <reference field="7" count="1" selected="0">
            <x v="0"/>
          </reference>
        </references>
      </pivotArea>
    </format>
    <format dxfId="77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76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9"/>
          </reference>
          <reference field="7" count="1" selected="0">
            <x v="2"/>
          </reference>
        </references>
      </pivotArea>
    </format>
    <format dxfId="75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74">
      <pivotArea outline="0" fieldPosition="0">
        <references count="4">
          <reference field="4294967294" count="1" selected="0">
            <x v="3"/>
          </reference>
          <reference field="1" count="1" selected="0">
            <x v="1"/>
          </reference>
          <reference field="6" count="1" selected="0">
            <x v="11"/>
          </reference>
          <reference field="7" count="1" selected="0">
            <x v="16"/>
          </reference>
        </references>
      </pivotArea>
    </format>
    <format dxfId="73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72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</references>
      </pivotArea>
    </format>
    <format dxfId="71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70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15"/>
          </reference>
          <reference field="7" count="1" selected="0">
            <x v="23"/>
          </reference>
        </references>
      </pivotArea>
    </format>
    <format dxfId="69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  <format dxfId="68">
      <pivotArea outline="0" fieldPosition="0">
        <references count="4">
          <reference field="4294967294" count="1" selected="0">
            <x v="3"/>
          </reference>
          <reference field="1" count="1" selected="0">
            <x v="2"/>
          </reference>
          <reference field="6" count="1" selected="0">
            <x v="24"/>
          </reference>
          <reference field="7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7"/>
  <sheetViews>
    <sheetView tabSelected="1" topLeftCell="A49" zoomScale="136" workbookViewId="0">
      <selection activeCell="Y77" sqref="Y77"/>
    </sheetView>
  </sheetViews>
  <sheetFormatPr defaultRowHeight="12.75" x14ac:dyDescent="0.2"/>
  <cols>
    <col min="1" max="2" width="11" bestFit="1" customWidth="1"/>
    <col min="3" max="3" width="8.42578125" customWidth="1"/>
    <col min="4" max="4" width="11.42578125"/>
    <col min="5" max="5" width="8.42578125" customWidth="1"/>
    <col min="6" max="6" width="12.7109375" customWidth="1"/>
    <col min="7" max="7" width="29.7109375" customWidth="1"/>
    <col min="8" max="8" width="39.85546875" bestFit="1" customWidth="1"/>
    <col min="9" max="9" width="11.28515625" customWidth="1"/>
    <col min="10" max="10" width="5.7109375" customWidth="1"/>
    <col min="11" max="11" width="18.5703125" bestFit="1" customWidth="1"/>
    <col min="12" max="12" width="14" customWidth="1"/>
    <col min="13" max="13" width="5.7109375" customWidth="1"/>
    <col min="14" max="22" width="10.7109375" customWidth="1"/>
    <col min="23" max="25" width="6.5703125" customWidth="1"/>
    <col min="26" max="26" width="6.5703125" style="2" customWidth="1"/>
    <col min="27" max="30" width="9.7109375" style="2" customWidth="1"/>
    <col min="31" max="31" width="12.5703125" customWidth="1"/>
  </cols>
  <sheetData>
    <row r="1" spans="1:32" ht="45" customHeight="1" x14ac:dyDescent="0.2">
      <c r="A1" s="25" t="s">
        <v>0</v>
      </c>
      <c r="B1" s="25" t="s">
        <v>1</v>
      </c>
      <c r="C1" s="26" t="s">
        <v>2</v>
      </c>
      <c r="D1" s="27" t="s">
        <v>3</v>
      </c>
      <c r="E1" s="27" t="s">
        <v>4</v>
      </c>
      <c r="F1" s="26" t="s">
        <v>5</v>
      </c>
      <c r="G1" s="25" t="s">
        <v>6</v>
      </c>
      <c r="H1" s="25" t="s">
        <v>7</v>
      </c>
      <c r="I1" s="25" t="s">
        <v>8</v>
      </c>
      <c r="J1" s="28" t="s">
        <v>9</v>
      </c>
      <c r="K1" s="25" t="s">
        <v>1</v>
      </c>
      <c r="L1" s="26" t="s">
        <v>10</v>
      </c>
      <c r="M1" s="29" t="s">
        <v>11</v>
      </c>
      <c r="N1" s="30" t="s">
        <v>12</v>
      </c>
      <c r="O1" s="31" t="s">
        <v>13</v>
      </c>
      <c r="P1" s="31" t="s">
        <v>14</v>
      </c>
      <c r="Q1" s="31" t="s">
        <v>20</v>
      </c>
      <c r="R1" s="31" t="s">
        <v>15</v>
      </c>
      <c r="S1" s="31" t="s">
        <v>21</v>
      </c>
      <c r="T1" s="31" t="s">
        <v>22</v>
      </c>
      <c r="U1" s="31" t="s">
        <v>23</v>
      </c>
      <c r="V1" s="31" t="s">
        <v>24</v>
      </c>
      <c r="W1" s="30" t="s">
        <v>16</v>
      </c>
      <c r="X1" s="30" t="s">
        <v>18</v>
      </c>
      <c r="Y1" s="31" t="s">
        <v>17</v>
      </c>
      <c r="Z1" s="41" t="s">
        <v>93</v>
      </c>
      <c r="AA1" s="32" t="s">
        <v>89</v>
      </c>
      <c r="AB1" s="32" t="s">
        <v>90</v>
      </c>
      <c r="AC1" s="32" t="s">
        <v>91</v>
      </c>
      <c r="AD1" s="33" t="s">
        <v>92</v>
      </c>
      <c r="AE1" s="34" t="s">
        <v>49</v>
      </c>
      <c r="AF1" s="34" t="s">
        <v>64</v>
      </c>
    </row>
    <row r="2" spans="1:32" x14ac:dyDescent="0.2">
      <c r="A2" s="35" t="s">
        <v>120</v>
      </c>
      <c r="B2" s="35" t="s">
        <v>19</v>
      </c>
      <c r="C2" s="38" t="s">
        <v>27</v>
      </c>
      <c r="D2" s="38" t="s">
        <v>121</v>
      </c>
      <c r="E2" s="38" t="s">
        <v>121</v>
      </c>
      <c r="F2" s="35" t="s">
        <v>109</v>
      </c>
      <c r="G2" s="38" t="s">
        <v>122</v>
      </c>
      <c r="H2" s="38" t="s">
        <v>123</v>
      </c>
      <c r="I2" s="35" t="s">
        <v>38</v>
      </c>
      <c r="J2" s="39">
        <v>20.6</v>
      </c>
      <c r="K2" s="35" t="s">
        <v>100</v>
      </c>
      <c r="L2" s="35" t="s">
        <v>124</v>
      </c>
      <c r="M2" s="39">
        <v>8</v>
      </c>
      <c r="N2" s="39">
        <v>7.7403190000000004</v>
      </c>
      <c r="O2" s="39">
        <v>0.48</v>
      </c>
      <c r="P2" s="39">
        <v>0.01</v>
      </c>
      <c r="Q2" s="36">
        <v>0</v>
      </c>
      <c r="R2" s="39">
        <v>0.5</v>
      </c>
      <c r="S2" s="39">
        <v>19.36</v>
      </c>
      <c r="T2" s="39">
        <v>17.850000000000001</v>
      </c>
      <c r="U2" s="39">
        <v>19.3</v>
      </c>
      <c r="V2" s="39">
        <v>56.51</v>
      </c>
      <c r="W2" s="39">
        <v>18.84</v>
      </c>
      <c r="X2" s="35"/>
      <c r="Y2" s="35"/>
      <c r="Z2" s="42">
        <v>20</v>
      </c>
      <c r="AA2" s="40">
        <f>IF(Z2=0,0,($S2/$J2)*$Z2)</f>
        <v>18.796116504854368</v>
      </c>
      <c r="AB2" s="40">
        <f>IF(AA2=0,0,($T2/$J2)*$Z2)</f>
        <v>17.330097087378643</v>
      </c>
      <c r="AC2" s="40">
        <f>IF(AB2=0,0,($U2/$J2)*$Z2)</f>
        <v>18.737864077669901</v>
      </c>
      <c r="AD2" s="40">
        <f>IF(AC2=0,0,($W2/$J2)*$Z2)</f>
        <v>18.291262135922327</v>
      </c>
      <c r="AE2" s="38" t="s">
        <v>170</v>
      </c>
      <c r="AF2" s="35" t="s">
        <v>78</v>
      </c>
    </row>
    <row r="3" spans="1:32" x14ac:dyDescent="0.2">
      <c r="A3" s="35" t="s">
        <v>120</v>
      </c>
      <c r="B3" s="35" t="s">
        <v>19</v>
      </c>
      <c r="C3" s="38" t="s">
        <v>94</v>
      </c>
      <c r="D3" s="38" t="s">
        <v>125</v>
      </c>
      <c r="E3" s="38" t="s">
        <v>125</v>
      </c>
      <c r="F3" s="35" t="s">
        <v>109</v>
      </c>
      <c r="G3" s="38" t="s">
        <v>126</v>
      </c>
      <c r="H3" s="38" t="s">
        <v>127</v>
      </c>
      <c r="I3" s="35" t="s">
        <v>38</v>
      </c>
      <c r="J3" s="39">
        <v>20.6</v>
      </c>
      <c r="K3" s="35" t="s">
        <v>100</v>
      </c>
      <c r="L3" s="35" t="s">
        <v>124</v>
      </c>
      <c r="M3" s="39">
        <v>8</v>
      </c>
      <c r="N3" s="39">
        <v>7.3827769999999999</v>
      </c>
      <c r="O3" s="39">
        <v>1.1399999999999999</v>
      </c>
      <c r="P3" s="39">
        <v>0</v>
      </c>
      <c r="Q3" s="36">
        <v>0</v>
      </c>
      <c r="R3" s="39">
        <v>1.1399999999999999</v>
      </c>
      <c r="S3" s="39">
        <v>17.3</v>
      </c>
      <c r="T3" s="39">
        <v>18.54</v>
      </c>
      <c r="U3" s="39">
        <v>17.64</v>
      </c>
      <c r="V3" s="39">
        <v>53.48</v>
      </c>
      <c r="W3" s="39">
        <v>17.829999999999998</v>
      </c>
      <c r="X3" s="35"/>
      <c r="Y3" s="35"/>
      <c r="Z3" s="42">
        <v>20</v>
      </c>
      <c r="AA3" s="40">
        <f t="shared" ref="AA3:AA52" si="0">IF(Z3=0,0,($S3/$J3)*$Z3)</f>
        <v>16.796116504854368</v>
      </c>
      <c r="AB3" s="40">
        <f t="shared" ref="AB3:AB52" si="1">IF(AA3=0,0,($T3/$J3)*$Z3)</f>
        <v>18</v>
      </c>
      <c r="AC3" s="40">
        <f t="shared" ref="AC3:AC52" si="2">IF(AB3=0,0,($U3/$J3)*$Z3)</f>
        <v>17.126213592233007</v>
      </c>
      <c r="AD3" s="40">
        <f t="shared" ref="AD3:AD52" si="3">IF(AC3=0,0,($W3/$J3)*$Z3)</f>
        <v>17.310679611650485</v>
      </c>
      <c r="AE3" s="38" t="s">
        <v>170</v>
      </c>
      <c r="AF3" s="35" t="s">
        <v>78</v>
      </c>
    </row>
    <row r="4" spans="1:32" x14ac:dyDescent="0.2">
      <c r="A4" s="35" t="s">
        <v>120</v>
      </c>
      <c r="B4" s="35" t="s">
        <v>19</v>
      </c>
      <c r="C4" s="38" t="s">
        <v>96</v>
      </c>
      <c r="D4" s="38" t="s">
        <v>108</v>
      </c>
      <c r="E4" s="38" t="s">
        <v>108</v>
      </c>
      <c r="F4" s="35" t="s">
        <v>109</v>
      </c>
      <c r="G4" s="38" t="s">
        <v>55</v>
      </c>
      <c r="H4" s="38" t="s">
        <v>128</v>
      </c>
      <c r="I4" s="35" t="s">
        <v>38</v>
      </c>
      <c r="J4" s="39">
        <v>20.6</v>
      </c>
      <c r="K4" s="35" t="s">
        <v>100</v>
      </c>
      <c r="L4" s="35" t="s">
        <v>124</v>
      </c>
      <c r="M4" s="39">
        <v>8</v>
      </c>
      <c r="N4" s="39">
        <v>7.5121549999999999</v>
      </c>
      <c r="O4" s="39">
        <v>0.95</v>
      </c>
      <c r="P4" s="39">
        <v>0.04</v>
      </c>
      <c r="Q4" s="36">
        <v>0</v>
      </c>
      <c r="R4" s="39">
        <v>0.99</v>
      </c>
      <c r="S4" s="39">
        <v>18.95</v>
      </c>
      <c r="T4" s="39">
        <v>16.48</v>
      </c>
      <c r="U4" s="39">
        <v>18.03</v>
      </c>
      <c r="V4" s="39">
        <v>53.46</v>
      </c>
      <c r="W4" s="39">
        <v>17.82</v>
      </c>
      <c r="X4" s="35"/>
      <c r="Y4" s="35"/>
      <c r="Z4" s="42">
        <v>20</v>
      </c>
      <c r="AA4" s="40">
        <f t="shared" si="0"/>
        <v>18.398058252427184</v>
      </c>
      <c r="AB4" s="40">
        <f t="shared" si="1"/>
        <v>15.999999999999998</v>
      </c>
      <c r="AC4" s="40">
        <f t="shared" si="2"/>
        <v>17.50485436893204</v>
      </c>
      <c r="AD4" s="40">
        <f t="shared" si="3"/>
        <v>17.300970873786408</v>
      </c>
      <c r="AE4" s="38" t="s">
        <v>170</v>
      </c>
      <c r="AF4" s="35" t="s">
        <v>78</v>
      </c>
    </row>
    <row r="5" spans="1:32" x14ac:dyDescent="0.2">
      <c r="A5" s="35" t="s">
        <v>120</v>
      </c>
      <c r="B5" s="35" t="s">
        <v>19</v>
      </c>
      <c r="C5" s="38" t="s">
        <v>98</v>
      </c>
      <c r="D5" s="38" t="s">
        <v>129</v>
      </c>
      <c r="E5" s="38" t="s">
        <v>129</v>
      </c>
      <c r="F5" s="35" t="s">
        <v>109</v>
      </c>
      <c r="G5" s="38" t="s">
        <v>130</v>
      </c>
      <c r="H5" s="38" t="s">
        <v>131</v>
      </c>
      <c r="I5" s="35" t="s">
        <v>38</v>
      </c>
      <c r="J5" s="39">
        <v>20.6</v>
      </c>
      <c r="K5" s="35" t="s">
        <v>100</v>
      </c>
      <c r="L5" s="35" t="s">
        <v>124</v>
      </c>
      <c r="M5" s="39">
        <v>8</v>
      </c>
      <c r="N5" s="39">
        <v>7.398244</v>
      </c>
      <c r="O5" s="39">
        <v>1.32</v>
      </c>
      <c r="P5" s="39">
        <v>0.28999999999999998</v>
      </c>
      <c r="Q5" s="36">
        <v>0</v>
      </c>
      <c r="R5" s="39">
        <v>1.62</v>
      </c>
      <c r="S5" s="39">
        <v>18.13</v>
      </c>
      <c r="T5" s="39">
        <v>17.850000000000001</v>
      </c>
      <c r="U5" s="39">
        <v>16.420000000000002</v>
      </c>
      <c r="V5" s="39">
        <v>52.4</v>
      </c>
      <c r="W5" s="39">
        <v>17.47</v>
      </c>
      <c r="X5" s="35"/>
      <c r="Y5" s="35"/>
      <c r="Z5" s="42">
        <v>20</v>
      </c>
      <c r="AA5" s="40">
        <f t="shared" si="0"/>
        <v>17.601941747572813</v>
      </c>
      <c r="AB5" s="40">
        <f t="shared" si="1"/>
        <v>17.330097087378643</v>
      </c>
      <c r="AC5" s="40">
        <f t="shared" si="2"/>
        <v>15.941747572815535</v>
      </c>
      <c r="AD5" s="40">
        <f t="shared" si="3"/>
        <v>16.961165048543688</v>
      </c>
      <c r="AE5" s="38" t="s">
        <v>170</v>
      </c>
      <c r="AF5" s="35" t="s">
        <v>78</v>
      </c>
    </row>
    <row r="6" spans="1:32" x14ac:dyDescent="0.2">
      <c r="A6" s="35" t="s">
        <v>120</v>
      </c>
      <c r="B6" s="35" t="s">
        <v>19</v>
      </c>
      <c r="C6" s="38" t="s">
        <v>27</v>
      </c>
      <c r="D6" s="38" t="s">
        <v>132</v>
      </c>
      <c r="E6" s="38" t="s">
        <v>132</v>
      </c>
      <c r="F6" s="38" t="s">
        <v>109</v>
      </c>
      <c r="G6" s="38" t="s">
        <v>133</v>
      </c>
      <c r="H6" s="38" t="s">
        <v>134</v>
      </c>
      <c r="I6" s="35" t="s">
        <v>38</v>
      </c>
      <c r="J6" s="39">
        <v>20.6</v>
      </c>
      <c r="K6" s="35" t="s">
        <v>113</v>
      </c>
      <c r="L6" s="35" t="s">
        <v>124</v>
      </c>
      <c r="M6" s="39">
        <v>8</v>
      </c>
      <c r="N6" s="39">
        <v>7.4712870000000002</v>
      </c>
      <c r="O6" s="39">
        <v>1.1499999999999999</v>
      </c>
      <c r="P6" s="39">
        <v>0.22</v>
      </c>
      <c r="Q6" s="36">
        <v>0</v>
      </c>
      <c r="R6" s="39">
        <v>1.38</v>
      </c>
      <c r="S6" s="39">
        <v>15.66</v>
      </c>
      <c r="T6" s="39">
        <v>17.850000000000001</v>
      </c>
      <c r="U6" s="39">
        <v>17.03</v>
      </c>
      <c r="V6" s="39">
        <v>50.54</v>
      </c>
      <c r="W6" s="39">
        <v>16.850000000000001</v>
      </c>
      <c r="X6" s="35"/>
      <c r="Y6" s="35"/>
      <c r="Z6" s="42">
        <v>20</v>
      </c>
      <c r="AA6" s="40">
        <f t="shared" si="0"/>
        <v>15.203883495145629</v>
      </c>
      <c r="AB6" s="40">
        <f t="shared" si="1"/>
        <v>17.330097087378643</v>
      </c>
      <c r="AC6" s="40">
        <f t="shared" si="2"/>
        <v>16.533980582524272</v>
      </c>
      <c r="AD6" s="40">
        <f t="shared" si="3"/>
        <v>16.359223300970875</v>
      </c>
      <c r="AE6" s="38"/>
      <c r="AF6" s="35" t="s">
        <v>78</v>
      </c>
    </row>
    <row r="7" spans="1:32" x14ac:dyDescent="0.2">
      <c r="A7" s="35" t="s">
        <v>120</v>
      </c>
      <c r="B7" s="35" t="s">
        <v>25</v>
      </c>
      <c r="C7" s="38" t="s">
        <v>27</v>
      </c>
      <c r="D7" s="38" t="s">
        <v>110</v>
      </c>
      <c r="E7" s="38" t="s">
        <v>110</v>
      </c>
      <c r="F7" s="38" t="s">
        <v>109</v>
      </c>
      <c r="G7" s="38" t="s">
        <v>59</v>
      </c>
      <c r="H7" s="38" t="s">
        <v>60</v>
      </c>
      <c r="I7" s="35" t="s">
        <v>38</v>
      </c>
      <c r="J7" s="39">
        <v>40</v>
      </c>
      <c r="K7" s="35" t="s">
        <v>26</v>
      </c>
      <c r="L7" s="35" t="s">
        <v>124</v>
      </c>
      <c r="M7" s="39">
        <v>8</v>
      </c>
      <c r="N7" s="39">
        <v>8.4442620000000002</v>
      </c>
      <c r="O7" s="39">
        <v>0.78</v>
      </c>
      <c r="P7" s="39">
        <v>0.12</v>
      </c>
      <c r="Q7" s="36">
        <v>0</v>
      </c>
      <c r="R7" s="39">
        <v>0.91</v>
      </c>
      <c r="S7" s="39">
        <v>38.4</v>
      </c>
      <c r="T7" s="39">
        <v>34.67</v>
      </c>
      <c r="U7" s="39">
        <v>35.43</v>
      </c>
      <c r="V7" s="39">
        <v>108.5</v>
      </c>
      <c r="W7" s="39">
        <v>36.17</v>
      </c>
      <c r="X7" s="35"/>
      <c r="Y7" s="35"/>
      <c r="Z7" s="42">
        <v>40</v>
      </c>
      <c r="AA7" s="40">
        <f t="shared" si="0"/>
        <v>38.4</v>
      </c>
      <c r="AB7" s="40">
        <f t="shared" si="1"/>
        <v>34.67</v>
      </c>
      <c r="AC7" s="40">
        <f t="shared" si="2"/>
        <v>35.43</v>
      </c>
      <c r="AD7" s="40">
        <f t="shared" si="3"/>
        <v>36.17</v>
      </c>
      <c r="AE7" s="38"/>
      <c r="AF7" s="35" t="s">
        <v>78</v>
      </c>
    </row>
    <row r="8" spans="1:32" x14ac:dyDescent="0.2">
      <c r="A8" s="35" t="s">
        <v>135</v>
      </c>
      <c r="B8" s="35" t="s">
        <v>19</v>
      </c>
      <c r="C8" s="38" t="s">
        <v>27</v>
      </c>
      <c r="D8" s="38" t="s">
        <v>121</v>
      </c>
      <c r="E8" s="38" t="s">
        <v>121</v>
      </c>
      <c r="F8" s="38" t="s">
        <v>109</v>
      </c>
      <c r="G8" s="38" t="s">
        <v>122</v>
      </c>
      <c r="H8" s="38" t="s">
        <v>123</v>
      </c>
      <c r="I8" s="35" t="s">
        <v>38</v>
      </c>
      <c r="J8" s="39">
        <v>22.8</v>
      </c>
      <c r="K8" s="35" t="s">
        <v>100</v>
      </c>
      <c r="L8" s="35" t="s">
        <v>136</v>
      </c>
      <c r="M8" s="39">
        <v>8</v>
      </c>
      <c r="N8" s="39">
        <v>8.1194970000000009</v>
      </c>
      <c r="O8" s="39">
        <v>0.14000000000000001</v>
      </c>
      <c r="P8" s="39">
        <v>0.09</v>
      </c>
      <c r="Q8" s="36">
        <v>0</v>
      </c>
      <c r="R8" s="39">
        <v>0.23</v>
      </c>
      <c r="S8" s="39">
        <v>20.52</v>
      </c>
      <c r="T8" s="39">
        <v>19.760000000000002</v>
      </c>
      <c r="U8" s="39">
        <v>22.12</v>
      </c>
      <c r="V8" s="39">
        <v>62.4</v>
      </c>
      <c r="W8" s="39">
        <v>20.8</v>
      </c>
      <c r="X8" s="35"/>
      <c r="Y8" s="35"/>
      <c r="Z8" s="42">
        <v>20</v>
      </c>
      <c r="AA8" s="40">
        <f t="shared" si="0"/>
        <v>18</v>
      </c>
      <c r="AB8" s="40">
        <f t="shared" si="1"/>
        <v>17.333333333333336</v>
      </c>
      <c r="AC8" s="40">
        <f t="shared" si="2"/>
        <v>19.403508771929825</v>
      </c>
      <c r="AD8" s="40">
        <f t="shared" si="3"/>
        <v>18.245614035087719</v>
      </c>
      <c r="AE8" s="38" t="s">
        <v>170</v>
      </c>
      <c r="AF8" s="35" t="s">
        <v>78</v>
      </c>
    </row>
    <row r="9" spans="1:32" x14ac:dyDescent="0.2">
      <c r="A9" s="35" t="s">
        <v>135</v>
      </c>
      <c r="B9" s="35" t="s">
        <v>19</v>
      </c>
      <c r="C9" s="38" t="s">
        <v>94</v>
      </c>
      <c r="D9" s="38" t="s">
        <v>108</v>
      </c>
      <c r="E9" s="38" t="s">
        <v>108</v>
      </c>
      <c r="F9" s="38" t="s">
        <v>109</v>
      </c>
      <c r="G9" s="38" t="s">
        <v>55</v>
      </c>
      <c r="H9" s="38" t="s">
        <v>128</v>
      </c>
      <c r="I9" s="35" t="s">
        <v>38</v>
      </c>
      <c r="J9" s="39">
        <v>22.8</v>
      </c>
      <c r="K9" s="35" t="s">
        <v>100</v>
      </c>
      <c r="L9" s="35" t="s">
        <v>136</v>
      </c>
      <c r="M9" s="39">
        <v>8</v>
      </c>
      <c r="N9" s="39">
        <v>8.1130770000000005</v>
      </c>
      <c r="O9" s="39">
        <v>0.13</v>
      </c>
      <c r="P9" s="39">
        <v>0.09</v>
      </c>
      <c r="Q9" s="36">
        <v>0</v>
      </c>
      <c r="R9" s="39">
        <v>0.22</v>
      </c>
      <c r="S9" s="39">
        <v>19.61</v>
      </c>
      <c r="T9" s="39">
        <v>19</v>
      </c>
      <c r="U9" s="39">
        <v>22.16</v>
      </c>
      <c r="V9" s="39">
        <v>60.77</v>
      </c>
      <c r="W9" s="39">
        <v>20.260000000000002</v>
      </c>
      <c r="X9" s="35"/>
      <c r="Y9" s="35"/>
      <c r="Z9" s="42">
        <v>20</v>
      </c>
      <c r="AA9" s="40">
        <f t="shared" si="0"/>
        <v>17.201754385964911</v>
      </c>
      <c r="AB9" s="40">
        <f t="shared" si="1"/>
        <v>16.666666666666664</v>
      </c>
      <c r="AC9" s="40">
        <f t="shared" si="2"/>
        <v>19.438596491228072</v>
      </c>
      <c r="AD9" s="40">
        <f t="shared" si="3"/>
        <v>17.771929824561404</v>
      </c>
      <c r="AE9" s="35" t="s">
        <v>170</v>
      </c>
      <c r="AF9" s="35" t="s">
        <v>78</v>
      </c>
    </row>
    <row r="10" spans="1:32" x14ac:dyDescent="0.2">
      <c r="A10" s="35" t="s">
        <v>135</v>
      </c>
      <c r="B10" s="35" t="s">
        <v>19</v>
      </c>
      <c r="C10" s="38" t="s">
        <v>96</v>
      </c>
      <c r="D10" s="38" t="s">
        <v>125</v>
      </c>
      <c r="E10" s="38" t="s">
        <v>125</v>
      </c>
      <c r="F10" s="38" t="s">
        <v>109</v>
      </c>
      <c r="G10" s="38" t="s">
        <v>126</v>
      </c>
      <c r="H10" s="38" t="s">
        <v>127</v>
      </c>
      <c r="I10" s="35" t="s">
        <v>38</v>
      </c>
      <c r="J10" s="39">
        <v>22.8</v>
      </c>
      <c r="K10" s="35" t="s">
        <v>100</v>
      </c>
      <c r="L10" s="35" t="s">
        <v>136</v>
      </c>
      <c r="M10" s="39">
        <v>8</v>
      </c>
      <c r="N10" s="39">
        <v>8.0589099999999991</v>
      </c>
      <c r="O10" s="39">
        <v>0.03</v>
      </c>
      <c r="P10" s="39">
        <v>0.08</v>
      </c>
      <c r="Q10" s="36">
        <v>0</v>
      </c>
      <c r="R10" s="39">
        <v>0.11</v>
      </c>
      <c r="S10" s="39">
        <v>18.239999999999998</v>
      </c>
      <c r="T10" s="39">
        <v>19.760000000000002</v>
      </c>
      <c r="U10" s="39">
        <v>22.46</v>
      </c>
      <c r="V10" s="39">
        <v>60.46</v>
      </c>
      <c r="W10" s="39">
        <v>20.149999999999999</v>
      </c>
      <c r="X10" s="35"/>
      <c r="Y10" s="35"/>
      <c r="Z10" s="42">
        <v>20</v>
      </c>
      <c r="AA10" s="40">
        <f t="shared" si="0"/>
        <v>15.999999999999998</v>
      </c>
      <c r="AB10" s="40">
        <f t="shared" si="1"/>
        <v>17.333333333333336</v>
      </c>
      <c r="AC10" s="40">
        <f t="shared" si="2"/>
        <v>19.701754385964911</v>
      </c>
      <c r="AD10" s="40">
        <f t="shared" si="3"/>
        <v>17.675438596491226</v>
      </c>
      <c r="AE10" s="38" t="s">
        <v>170</v>
      </c>
      <c r="AF10" s="35" t="s">
        <v>78</v>
      </c>
    </row>
    <row r="11" spans="1:32" x14ac:dyDescent="0.2">
      <c r="A11" s="35" t="s">
        <v>135</v>
      </c>
      <c r="B11" s="35" t="s">
        <v>19</v>
      </c>
      <c r="C11" s="38" t="s">
        <v>98</v>
      </c>
      <c r="D11" s="38" t="s">
        <v>129</v>
      </c>
      <c r="E11" s="38" t="s">
        <v>129</v>
      </c>
      <c r="F11" s="38" t="s">
        <v>109</v>
      </c>
      <c r="G11" s="38" t="s">
        <v>130</v>
      </c>
      <c r="H11" s="38" t="s">
        <v>131</v>
      </c>
      <c r="I11" s="35" t="s">
        <v>38</v>
      </c>
      <c r="J11" s="39">
        <v>22.8</v>
      </c>
      <c r="K11" s="35" t="s">
        <v>100</v>
      </c>
      <c r="L11" s="35" t="s">
        <v>136</v>
      </c>
      <c r="M11" s="39">
        <v>8</v>
      </c>
      <c r="N11" s="39">
        <v>8.0676229999999993</v>
      </c>
      <c r="O11" s="39">
        <v>0.08</v>
      </c>
      <c r="P11" s="39">
        <v>0.05</v>
      </c>
      <c r="Q11" s="36">
        <v>0</v>
      </c>
      <c r="R11" s="39">
        <v>0.13</v>
      </c>
      <c r="S11" s="39">
        <v>17.78</v>
      </c>
      <c r="T11" s="39">
        <v>19</v>
      </c>
      <c r="U11" s="39">
        <v>22.41</v>
      </c>
      <c r="V11" s="39">
        <v>59.19</v>
      </c>
      <c r="W11" s="39">
        <v>19.73</v>
      </c>
      <c r="X11" s="35"/>
      <c r="Y11" s="35"/>
      <c r="Z11" s="42">
        <v>20</v>
      </c>
      <c r="AA11" s="40">
        <f t="shared" si="0"/>
        <v>15.596491228070175</v>
      </c>
      <c r="AB11" s="40">
        <f t="shared" si="1"/>
        <v>16.666666666666664</v>
      </c>
      <c r="AC11" s="40">
        <f t="shared" si="2"/>
        <v>19.657894736842106</v>
      </c>
      <c r="AD11" s="40">
        <f t="shared" si="3"/>
        <v>17.307017543859647</v>
      </c>
      <c r="AE11" s="35" t="s">
        <v>170</v>
      </c>
      <c r="AF11" s="35" t="s">
        <v>78</v>
      </c>
    </row>
    <row r="12" spans="1:32" x14ac:dyDescent="0.2">
      <c r="A12" s="35" t="s">
        <v>135</v>
      </c>
      <c r="B12" s="35" t="s">
        <v>19</v>
      </c>
      <c r="C12" s="38" t="s">
        <v>27</v>
      </c>
      <c r="D12" s="38" t="s">
        <v>132</v>
      </c>
      <c r="E12" s="38" t="s">
        <v>132</v>
      </c>
      <c r="F12" s="38" t="s">
        <v>109</v>
      </c>
      <c r="G12" s="38" t="s">
        <v>133</v>
      </c>
      <c r="H12" s="38" t="s">
        <v>134</v>
      </c>
      <c r="I12" s="35" t="s">
        <v>38</v>
      </c>
      <c r="J12" s="39">
        <v>22.8</v>
      </c>
      <c r="K12" s="35" t="s">
        <v>113</v>
      </c>
      <c r="L12" s="35" t="s">
        <v>136</v>
      </c>
      <c r="M12" s="39">
        <v>8</v>
      </c>
      <c r="N12" s="39">
        <v>8.0226760000000006</v>
      </c>
      <c r="O12" s="39">
        <v>0.04</v>
      </c>
      <c r="P12" s="39">
        <v>0</v>
      </c>
      <c r="Q12" s="36">
        <v>0</v>
      </c>
      <c r="R12" s="39">
        <v>0.04</v>
      </c>
      <c r="S12" s="39">
        <v>18.239999999999998</v>
      </c>
      <c r="T12" s="39">
        <v>19.760000000000002</v>
      </c>
      <c r="U12" s="39">
        <v>22.67</v>
      </c>
      <c r="V12" s="39">
        <v>60.67</v>
      </c>
      <c r="W12" s="39">
        <v>20.22</v>
      </c>
      <c r="X12" s="35"/>
      <c r="Y12" s="35"/>
      <c r="Z12" s="42">
        <v>20</v>
      </c>
      <c r="AA12" s="40">
        <f t="shared" si="0"/>
        <v>15.999999999999998</v>
      </c>
      <c r="AB12" s="40">
        <f t="shared" si="1"/>
        <v>17.333333333333336</v>
      </c>
      <c r="AC12" s="40">
        <f t="shared" si="2"/>
        <v>19.885964912280702</v>
      </c>
      <c r="AD12" s="40">
        <f t="shared" si="3"/>
        <v>17.736842105263154</v>
      </c>
      <c r="AE12" s="38"/>
      <c r="AF12" s="35" t="s">
        <v>78</v>
      </c>
    </row>
    <row r="13" spans="1:32" x14ac:dyDescent="0.2">
      <c r="A13" s="35" t="s">
        <v>135</v>
      </c>
      <c r="B13" s="35" t="s">
        <v>25</v>
      </c>
      <c r="C13" s="38" t="s">
        <v>27</v>
      </c>
      <c r="D13" s="38" t="s">
        <v>110</v>
      </c>
      <c r="E13" s="38" t="s">
        <v>110</v>
      </c>
      <c r="F13" s="38" t="s">
        <v>109</v>
      </c>
      <c r="G13" s="38" t="s">
        <v>59</v>
      </c>
      <c r="H13" s="38" t="s">
        <v>60</v>
      </c>
      <c r="I13" s="35" t="s">
        <v>38</v>
      </c>
      <c r="J13" s="39">
        <v>40</v>
      </c>
      <c r="K13" s="35" t="s">
        <v>26</v>
      </c>
      <c r="L13" s="35" t="s">
        <v>136</v>
      </c>
      <c r="M13" s="39">
        <v>8</v>
      </c>
      <c r="N13" s="39">
        <v>7.9308249999999996</v>
      </c>
      <c r="O13" s="39">
        <v>0.11</v>
      </c>
      <c r="P13" s="39">
        <v>0.02</v>
      </c>
      <c r="Q13" s="36">
        <v>0</v>
      </c>
      <c r="R13" s="39">
        <v>0.13</v>
      </c>
      <c r="S13" s="39">
        <v>36.799999999999997</v>
      </c>
      <c r="T13" s="39">
        <v>34.67</v>
      </c>
      <c r="U13" s="39">
        <v>39.31</v>
      </c>
      <c r="V13" s="39">
        <v>110.78</v>
      </c>
      <c r="W13" s="39">
        <v>36.93</v>
      </c>
      <c r="X13" s="35"/>
      <c r="Y13" s="35"/>
      <c r="Z13" s="42">
        <v>40</v>
      </c>
      <c r="AA13" s="40">
        <f t="shared" si="0"/>
        <v>36.799999999999997</v>
      </c>
      <c r="AB13" s="40">
        <f t="shared" si="1"/>
        <v>34.67</v>
      </c>
      <c r="AC13" s="40">
        <f t="shared" si="2"/>
        <v>39.31</v>
      </c>
      <c r="AD13" s="40">
        <f t="shared" si="3"/>
        <v>36.93</v>
      </c>
      <c r="AE13" s="38"/>
      <c r="AF13" s="35" t="s">
        <v>78</v>
      </c>
    </row>
    <row r="14" spans="1:32" x14ac:dyDescent="0.2">
      <c r="A14" s="35" t="s">
        <v>137</v>
      </c>
      <c r="B14" s="35" t="s">
        <v>19</v>
      </c>
      <c r="C14" s="38" t="s">
        <v>27</v>
      </c>
      <c r="D14" s="38" t="s">
        <v>121</v>
      </c>
      <c r="E14" s="38" t="s">
        <v>121</v>
      </c>
      <c r="F14" s="38" t="s">
        <v>109</v>
      </c>
      <c r="G14" s="38" t="s">
        <v>122</v>
      </c>
      <c r="H14" s="38" t="s">
        <v>123</v>
      </c>
      <c r="I14" s="35" t="s">
        <v>38</v>
      </c>
      <c r="J14" s="36">
        <v>21.7</v>
      </c>
      <c r="K14" s="35" t="s">
        <v>100</v>
      </c>
      <c r="L14" s="35" t="s">
        <v>138</v>
      </c>
      <c r="M14" s="36">
        <v>8</v>
      </c>
      <c r="N14" s="36">
        <v>8</v>
      </c>
      <c r="O14" s="36">
        <v>0.06</v>
      </c>
      <c r="P14" s="36">
        <v>0.06</v>
      </c>
      <c r="Q14" s="36">
        <v>0</v>
      </c>
      <c r="R14" s="36">
        <v>0.12</v>
      </c>
      <c r="S14" s="36">
        <v>19.53</v>
      </c>
      <c r="T14" s="36">
        <v>18.809999999999999</v>
      </c>
      <c r="U14" s="36">
        <v>21.35</v>
      </c>
      <c r="V14" s="36">
        <v>59.69</v>
      </c>
      <c r="W14" s="36">
        <v>19.899999999999999</v>
      </c>
      <c r="X14" s="38"/>
      <c r="Y14" s="38"/>
      <c r="Z14" s="43">
        <v>20</v>
      </c>
      <c r="AA14" s="40">
        <f t="shared" si="0"/>
        <v>18.000000000000004</v>
      </c>
      <c r="AB14" s="40">
        <f t="shared" si="1"/>
        <v>17.336405529953915</v>
      </c>
      <c r="AC14" s="40">
        <f t="shared" si="2"/>
        <v>19.677419354838712</v>
      </c>
      <c r="AD14" s="40">
        <f t="shared" si="3"/>
        <v>18.34101382488479</v>
      </c>
      <c r="AE14" s="35" t="s">
        <v>170</v>
      </c>
      <c r="AF14" s="35" t="s">
        <v>78</v>
      </c>
    </row>
    <row r="15" spans="1:32" x14ac:dyDescent="0.2">
      <c r="A15" s="35" t="s">
        <v>137</v>
      </c>
      <c r="B15" s="35" t="s">
        <v>19</v>
      </c>
      <c r="C15" s="38" t="s">
        <v>94</v>
      </c>
      <c r="D15" s="38" t="s">
        <v>125</v>
      </c>
      <c r="E15" s="38" t="s">
        <v>125</v>
      </c>
      <c r="F15" s="38" t="s">
        <v>109</v>
      </c>
      <c r="G15" s="38" t="s">
        <v>126</v>
      </c>
      <c r="H15" s="38" t="s">
        <v>127</v>
      </c>
      <c r="I15" s="35" t="s">
        <v>38</v>
      </c>
      <c r="J15" s="36">
        <v>21.7</v>
      </c>
      <c r="K15" s="35" t="s">
        <v>100</v>
      </c>
      <c r="L15" s="35" t="s">
        <v>138</v>
      </c>
      <c r="M15" s="36">
        <v>8</v>
      </c>
      <c r="N15" s="36">
        <v>8.1366519999999998</v>
      </c>
      <c r="O15" s="36">
        <v>7.0000000000000007E-2</v>
      </c>
      <c r="P15" s="36">
        <v>0.19</v>
      </c>
      <c r="Q15" s="36">
        <v>0</v>
      </c>
      <c r="R15" s="36">
        <v>0.26</v>
      </c>
      <c r="S15" s="36">
        <v>15.62</v>
      </c>
      <c r="T15" s="36">
        <v>20.25</v>
      </c>
      <c r="U15" s="36">
        <v>20.97</v>
      </c>
      <c r="V15" s="36">
        <v>56.84</v>
      </c>
      <c r="W15" s="36">
        <v>18.95</v>
      </c>
      <c r="X15" s="38"/>
      <c r="Y15" s="38"/>
      <c r="Z15" s="43">
        <v>20</v>
      </c>
      <c r="AA15" s="40">
        <f t="shared" si="0"/>
        <v>14.396313364055299</v>
      </c>
      <c r="AB15" s="40">
        <f t="shared" si="1"/>
        <v>18.663594470046082</v>
      </c>
      <c r="AC15" s="40">
        <f t="shared" si="2"/>
        <v>19.327188940092167</v>
      </c>
      <c r="AD15" s="40">
        <f t="shared" si="3"/>
        <v>17.465437788018434</v>
      </c>
      <c r="AE15" s="35" t="s">
        <v>170</v>
      </c>
      <c r="AF15" s="35" t="s">
        <v>78</v>
      </c>
    </row>
    <row r="16" spans="1:32" x14ac:dyDescent="0.2">
      <c r="A16" s="35" t="s">
        <v>137</v>
      </c>
      <c r="B16" s="35" t="s">
        <v>19</v>
      </c>
      <c r="C16" s="38" t="s">
        <v>96</v>
      </c>
      <c r="D16" s="38" t="s">
        <v>108</v>
      </c>
      <c r="E16" s="38" t="s">
        <v>108</v>
      </c>
      <c r="F16" s="38" t="s">
        <v>109</v>
      </c>
      <c r="G16" s="38" t="s">
        <v>55</v>
      </c>
      <c r="H16" s="38" t="s">
        <v>128</v>
      </c>
      <c r="I16" s="35" t="s">
        <v>38</v>
      </c>
      <c r="J16" s="36">
        <v>21.7</v>
      </c>
      <c r="K16" s="35" t="s">
        <v>100</v>
      </c>
      <c r="L16" s="35" t="s">
        <v>138</v>
      </c>
      <c r="M16" s="36">
        <v>8</v>
      </c>
      <c r="N16" s="36">
        <v>7.99918</v>
      </c>
      <c r="O16" s="36">
        <v>0.06</v>
      </c>
      <c r="P16" s="36">
        <v>0.05</v>
      </c>
      <c r="Q16" s="36">
        <v>0</v>
      </c>
      <c r="R16" s="36">
        <v>0.11</v>
      </c>
      <c r="S16" s="36">
        <v>17.79</v>
      </c>
      <c r="T16" s="36">
        <v>17.36</v>
      </c>
      <c r="U16" s="36">
        <v>21.38</v>
      </c>
      <c r="V16" s="36">
        <v>56.53</v>
      </c>
      <c r="W16" s="36">
        <v>18.84</v>
      </c>
      <c r="X16" s="38"/>
      <c r="Y16" s="38"/>
      <c r="Z16" s="43">
        <v>20</v>
      </c>
      <c r="AA16" s="40">
        <f t="shared" si="0"/>
        <v>16.396313364055299</v>
      </c>
      <c r="AB16" s="40">
        <f t="shared" si="1"/>
        <v>16</v>
      </c>
      <c r="AC16" s="40">
        <f t="shared" si="2"/>
        <v>19.705069124423964</v>
      </c>
      <c r="AD16" s="40">
        <f t="shared" si="3"/>
        <v>17.364055299539171</v>
      </c>
      <c r="AE16" s="35" t="s">
        <v>170</v>
      </c>
      <c r="AF16" s="35" t="s">
        <v>78</v>
      </c>
    </row>
    <row r="17" spans="1:32" x14ac:dyDescent="0.2">
      <c r="A17" s="35" t="s">
        <v>137</v>
      </c>
      <c r="B17" s="35" t="s">
        <v>19</v>
      </c>
      <c r="C17" s="38" t="s">
        <v>98</v>
      </c>
      <c r="D17" s="38" t="s">
        <v>129</v>
      </c>
      <c r="E17" s="38" t="s">
        <v>129</v>
      </c>
      <c r="F17" s="38" t="s">
        <v>109</v>
      </c>
      <c r="G17" s="38" t="s">
        <v>130</v>
      </c>
      <c r="H17" s="38" t="s">
        <v>131</v>
      </c>
      <c r="I17" s="35" t="s">
        <v>38</v>
      </c>
      <c r="J17" s="39">
        <v>21.7</v>
      </c>
      <c r="K17" s="35" t="s">
        <v>100</v>
      </c>
      <c r="L17" s="35" t="s">
        <v>138</v>
      </c>
      <c r="M17" s="39">
        <v>8</v>
      </c>
      <c r="N17" s="39">
        <v>8.1239600000000003</v>
      </c>
      <c r="O17" s="39">
        <v>0.06</v>
      </c>
      <c r="P17" s="39">
        <v>0.18</v>
      </c>
      <c r="Q17" s="39">
        <v>0</v>
      </c>
      <c r="R17" s="39">
        <v>0.24</v>
      </c>
      <c r="S17" s="39">
        <v>14.76</v>
      </c>
      <c r="T17" s="39">
        <v>19.53</v>
      </c>
      <c r="U17" s="39">
        <v>21.04</v>
      </c>
      <c r="V17" s="39">
        <v>55.33</v>
      </c>
      <c r="W17" s="39">
        <v>18.440000000000001</v>
      </c>
      <c r="X17" s="35"/>
      <c r="Y17" s="35"/>
      <c r="Z17" s="42">
        <v>20</v>
      </c>
      <c r="AA17" s="40">
        <f t="shared" si="0"/>
        <v>13.603686635944701</v>
      </c>
      <c r="AB17" s="40">
        <f t="shared" si="1"/>
        <v>18.000000000000004</v>
      </c>
      <c r="AC17" s="40">
        <f t="shared" si="2"/>
        <v>19.391705069124423</v>
      </c>
      <c r="AD17" s="40">
        <f t="shared" si="3"/>
        <v>16.995391705069128</v>
      </c>
      <c r="AE17" s="38" t="s">
        <v>170</v>
      </c>
      <c r="AF17" s="35" t="s">
        <v>78</v>
      </c>
    </row>
    <row r="18" spans="1:32" x14ac:dyDescent="0.2">
      <c r="A18" s="35" t="s">
        <v>137</v>
      </c>
      <c r="B18" s="35" t="s">
        <v>19</v>
      </c>
      <c r="C18" s="38" t="s">
        <v>27</v>
      </c>
      <c r="D18" s="38" t="s">
        <v>132</v>
      </c>
      <c r="E18" s="38" t="s">
        <v>132</v>
      </c>
      <c r="F18" s="38" t="s">
        <v>109</v>
      </c>
      <c r="G18" s="38" t="s">
        <v>133</v>
      </c>
      <c r="H18" s="38" t="s">
        <v>134</v>
      </c>
      <c r="I18" s="35" t="s">
        <v>38</v>
      </c>
      <c r="J18" s="39">
        <v>21.7</v>
      </c>
      <c r="K18" s="35" t="s">
        <v>113</v>
      </c>
      <c r="L18" s="35" t="s">
        <v>138</v>
      </c>
      <c r="M18" s="39">
        <v>8</v>
      </c>
      <c r="N18" s="39">
        <v>8.0861190000000001</v>
      </c>
      <c r="O18" s="39">
        <v>0.01</v>
      </c>
      <c r="P18" s="39">
        <v>0.15</v>
      </c>
      <c r="Q18" s="39">
        <v>0</v>
      </c>
      <c r="R18" s="39">
        <v>0.16</v>
      </c>
      <c r="S18" s="39">
        <v>15.19</v>
      </c>
      <c r="T18" s="39">
        <v>18.809999999999999</v>
      </c>
      <c r="U18" s="39">
        <v>21.25</v>
      </c>
      <c r="V18" s="39">
        <v>55.25</v>
      </c>
      <c r="W18" s="39">
        <v>18.420000000000002</v>
      </c>
      <c r="X18" s="35"/>
      <c r="Y18" s="35"/>
      <c r="Z18" s="42">
        <v>20</v>
      </c>
      <c r="AA18" s="40">
        <f t="shared" si="0"/>
        <v>14</v>
      </c>
      <c r="AB18" s="40">
        <f t="shared" si="1"/>
        <v>17.336405529953915</v>
      </c>
      <c r="AC18" s="40">
        <f t="shared" si="2"/>
        <v>19.585253456221199</v>
      </c>
      <c r="AD18" s="40">
        <f t="shared" si="3"/>
        <v>16.976958525345623</v>
      </c>
      <c r="AE18" s="38"/>
      <c r="AF18" s="35" t="s">
        <v>78</v>
      </c>
    </row>
    <row r="19" spans="1:32" x14ac:dyDescent="0.2">
      <c r="A19" s="35" t="s">
        <v>137</v>
      </c>
      <c r="B19" s="35" t="s">
        <v>25</v>
      </c>
      <c r="C19" s="38" t="s">
        <v>27</v>
      </c>
      <c r="D19" s="38" t="s">
        <v>110</v>
      </c>
      <c r="E19" s="38" t="s">
        <v>110</v>
      </c>
      <c r="F19" s="38" t="s">
        <v>109</v>
      </c>
      <c r="G19" s="38" t="s">
        <v>59</v>
      </c>
      <c r="H19" s="38" t="s">
        <v>60</v>
      </c>
      <c r="I19" s="35" t="s">
        <v>38</v>
      </c>
      <c r="J19" s="39">
        <v>40</v>
      </c>
      <c r="K19" s="35" t="s">
        <v>26</v>
      </c>
      <c r="L19" s="35" t="s">
        <v>138</v>
      </c>
      <c r="M19" s="39">
        <v>8</v>
      </c>
      <c r="N19" s="39">
        <v>8.2734839999999998</v>
      </c>
      <c r="O19" s="39">
        <v>0.38</v>
      </c>
      <c r="P19" s="39">
        <v>0.16</v>
      </c>
      <c r="Q19" s="39">
        <v>0</v>
      </c>
      <c r="R19" s="39">
        <v>0.54</v>
      </c>
      <c r="S19" s="39">
        <v>36.799999999999997</v>
      </c>
      <c r="T19" s="39">
        <v>34.67</v>
      </c>
      <c r="U19" s="39">
        <v>37.25</v>
      </c>
      <c r="V19" s="39">
        <v>108.72</v>
      </c>
      <c r="W19" s="39">
        <v>36.24</v>
      </c>
      <c r="X19" s="35"/>
      <c r="Y19" s="35"/>
      <c r="Z19" s="42">
        <v>40</v>
      </c>
      <c r="AA19" s="40">
        <f t="shared" si="0"/>
        <v>36.799999999999997</v>
      </c>
      <c r="AB19" s="40">
        <f t="shared" si="1"/>
        <v>34.67</v>
      </c>
      <c r="AC19" s="40">
        <f t="shared" si="2"/>
        <v>37.25</v>
      </c>
      <c r="AD19" s="40">
        <f t="shared" si="3"/>
        <v>36.24</v>
      </c>
      <c r="AE19" s="35"/>
      <c r="AF19" s="35" t="s">
        <v>78</v>
      </c>
    </row>
    <row r="20" spans="1:32" x14ac:dyDescent="0.2">
      <c r="A20" s="35" t="s">
        <v>137</v>
      </c>
      <c r="B20" s="35" t="s">
        <v>19</v>
      </c>
      <c r="C20" s="38">
        <v>1</v>
      </c>
      <c r="D20" s="38" t="s">
        <v>139</v>
      </c>
      <c r="E20" s="38" t="s">
        <v>139</v>
      </c>
      <c r="F20" s="38" t="s">
        <v>109</v>
      </c>
      <c r="G20" s="38" t="s">
        <v>140</v>
      </c>
      <c r="H20" s="38" t="s">
        <v>141</v>
      </c>
      <c r="I20" s="35" t="s">
        <v>105</v>
      </c>
      <c r="J20" s="39">
        <v>11.9</v>
      </c>
      <c r="K20" s="35" t="s">
        <v>100</v>
      </c>
      <c r="L20" s="35" t="s">
        <v>138</v>
      </c>
      <c r="M20" s="39">
        <v>8</v>
      </c>
      <c r="N20" s="39">
        <v>4.7175419999999999</v>
      </c>
      <c r="O20" s="39">
        <v>3.92</v>
      </c>
      <c r="P20" s="39">
        <v>2.54</v>
      </c>
      <c r="Q20" s="39">
        <v>0</v>
      </c>
      <c r="R20" s="39">
        <v>6.46</v>
      </c>
      <c r="S20" s="39">
        <v>9.0399999999999991</v>
      </c>
      <c r="T20" s="39">
        <v>10.71</v>
      </c>
      <c r="U20" s="39">
        <v>2.2799999999999998</v>
      </c>
      <c r="V20" s="39">
        <v>22.03</v>
      </c>
      <c r="W20" s="39">
        <v>7.34</v>
      </c>
      <c r="X20" s="35"/>
      <c r="Y20" s="35"/>
      <c r="Z20" s="42">
        <v>10</v>
      </c>
      <c r="AA20" s="40">
        <f t="shared" si="0"/>
        <v>7.5966386554621836</v>
      </c>
      <c r="AB20" s="40">
        <f t="shared" si="1"/>
        <v>9</v>
      </c>
      <c r="AC20" s="40">
        <f t="shared" si="2"/>
        <v>1.9159663865546217</v>
      </c>
      <c r="AD20" s="40">
        <f t="shared" si="3"/>
        <v>6.1680672268907557</v>
      </c>
      <c r="AE20" s="38"/>
      <c r="AF20" s="35" t="s">
        <v>114</v>
      </c>
    </row>
    <row r="21" spans="1:32" x14ac:dyDescent="0.2">
      <c r="A21" s="35" t="s">
        <v>120</v>
      </c>
      <c r="B21" s="35" t="s">
        <v>19</v>
      </c>
      <c r="C21" s="35" t="s">
        <v>27</v>
      </c>
      <c r="D21" s="35" t="s">
        <v>142</v>
      </c>
      <c r="E21" s="35" t="s">
        <v>142</v>
      </c>
      <c r="F21" s="35" t="s">
        <v>29</v>
      </c>
      <c r="G21" s="35" t="s">
        <v>143</v>
      </c>
      <c r="H21" s="35" t="s">
        <v>35</v>
      </c>
      <c r="I21" s="35" t="s">
        <v>105</v>
      </c>
      <c r="J21" s="36">
        <v>22.2</v>
      </c>
      <c r="K21" s="35" t="s">
        <v>100</v>
      </c>
      <c r="L21" s="35" t="s">
        <v>144</v>
      </c>
      <c r="M21" s="36">
        <v>10</v>
      </c>
      <c r="N21" s="36">
        <v>10.3165</v>
      </c>
      <c r="O21" s="36">
        <v>0.64</v>
      </c>
      <c r="P21" s="36">
        <v>0.01</v>
      </c>
      <c r="Q21" s="36">
        <v>0</v>
      </c>
      <c r="R21" s="36">
        <v>0.65</v>
      </c>
      <c r="S21" s="36">
        <v>18.2</v>
      </c>
      <c r="T21" s="36">
        <v>20.72</v>
      </c>
      <c r="U21" s="36">
        <v>20.75</v>
      </c>
      <c r="V21" s="36">
        <v>59.67</v>
      </c>
      <c r="W21" s="36">
        <v>19.89</v>
      </c>
      <c r="X21" s="35"/>
      <c r="Y21" s="35"/>
      <c r="Z21" s="42">
        <v>20</v>
      </c>
      <c r="AA21" s="37">
        <f t="shared" si="0"/>
        <v>16.396396396396394</v>
      </c>
      <c r="AB21" s="40">
        <f t="shared" si="1"/>
        <v>18.666666666666668</v>
      </c>
      <c r="AC21" s="40">
        <f t="shared" si="2"/>
        <v>18.693693693693692</v>
      </c>
      <c r="AD21" s="40">
        <f t="shared" si="3"/>
        <v>17.918918918918919</v>
      </c>
      <c r="AE21" s="35" t="s">
        <v>171</v>
      </c>
      <c r="AF21" s="35" t="s">
        <v>114</v>
      </c>
    </row>
    <row r="22" spans="1:32" x14ac:dyDescent="0.2">
      <c r="A22" s="35" t="s">
        <v>120</v>
      </c>
      <c r="B22" s="35" t="s">
        <v>19</v>
      </c>
      <c r="C22" s="35" t="s">
        <v>94</v>
      </c>
      <c r="D22" s="35" t="s">
        <v>145</v>
      </c>
      <c r="E22" s="35" t="s">
        <v>145</v>
      </c>
      <c r="F22" s="35" t="s">
        <v>29</v>
      </c>
      <c r="G22" s="35" t="s">
        <v>146</v>
      </c>
      <c r="H22" s="35" t="s">
        <v>147</v>
      </c>
      <c r="I22" s="35" t="s">
        <v>38</v>
      </c>
      <c r="J22" s="36">
        <v>22.2</v>
      </c>
      <c r="K22" s="35" t="s">
        <v>100</v>
      </c>
      <c r="L22" s="35" t="s">
        <v>144</v>
      </c>
      <c r="M22" s="36">
        <v>10</v>
      </c>
      <c r="N22" s="36">
        <v>10.415889999999999</v>
      </c>
      <c r="O22" s="36">
        <v>0.43</v>
      </c>
      <c r="P22" s="36">
        <v>0.39</v>
      </c>
      <c r="Q22" s="36">
        <v>0</v>
      </c>
      <c r="R22" s="36">
        <v>0.83</v>
      </c>
      <c r="S22" s="36">
        <v>19.54</v>
      </c>
      <c r="T22" s="36">
        <v>17.760000000000002</v>
      </c>
      <c r="U22" s="36">
        <v>20.36</v>
      </c>
      <c r="V22" s="36">
        <v>57.66</v>
      </c>
      <c r="W22" s="36">
        <v>19.22</v>
      </c>
      <c r="X22" s="35"/>
      <c r="Y22" s="35"/>
      <c r="Z22" s="42">
        <v>20</v>
      </c>
      <c r="AA22" s="37">
        <f t="shared" si="0"/>
        <v>17.603603603603602</v>
      </c>
      <c r="AB22" s="40">
        <f t="shared" si="1"/>
        <v>16</v>
      </c>
      <c r="AC22" s="40">
        <f t="shared" si="2"/>
        <v>18.342342342342342</v>
      </c>
      <c r="AD22" s="40">
        <f t="shared" si="3"/>
        <v>17.315315315315313</v>
      </c>
      <c r="AE22" s="35"/>
      <c r="AF22" s="35" t="s">
        <v>78</v>
      </c>
    </row>
    <row r="23" spans="1:32" x14ac:dyDescent="0.2">
      <c r="A23" s="35" t="s">
        <v>120</v>
      </c>
      <c r="B23" s="35" t="s">
        <v>19</v>
      </c>
      <c r="C23" s="35" t="s">
        <v>96</v>
      </c>
      <c r="D23" s="35" t="s">
        <v>148</v>
      </c>
      <c r="E23" s="35" t="s">
        <v>148</v>
      </c>
      <c r="F23" s="35" t="s">
        <v>29</v>
      </c>
      <c r="G23" s="35" t="s">
        <v>149</v>
      </c>
      <c r="H23" s="35" t="s">
        <v>150</v>
      </c>
      <c r="I23" s="35" t="s">
        <v>38</v>
      </c>
      <c r="J23" s="36">
        <v>22.2</v>
      </c>
      <c r="K23" s="35" t="s">
        <v>100</v>
      </c>
      <c r="L23" s="35" t="s">
        <v>144</v>
      </c>
      <c r="M23" s="36">
        <v>10</v>
      </c>
      <c r="N23" s="36">
        <v>9.1477120000000003</v>
      </c>
      <c r="O23" s="36">
        <v>1.45</v>
      </c>
      <c r="P23" s="36">
        <v>0.09</v>
      </c>
      <c r="Q23" s="36">
        <v>0</v>
      </c>
      <c r="R23" s="36">
        <v>1.55</v>
      </c>
      <c r="S23" s="36">
        <v>16.43</v>
      </c>
      <c r="T23" s="36">
        <v>17.760000000000002</v>
      </c>
      <c r="U23" s="36">
        <v>18.75</v>
      </c>
      <c r="V23" s="36">
        <v>52.94</v>
      </c>
      <c r="W23" s="36">
        <v>17.649999999999999</v>
      </c>
      <c r="X23" s="35"/>
      <c r="Y23" s="35"/>
      <c r="Z23" s="42">
        <v>20</v>
      </c>
      <c r="AA23" s="37">
        <f t="shared" si="0"/>
        <v>14.801801801801801</v>
      </c>
      <c r="AB23" s="40">
        <f t="shared" si="1"/>
        <v>16</v>
      </c>
      <c r="AC23" s="40">
        <f t="shared" si="2"/>
        <v>16.891891891891891</v>
      </c>
      <c r="AD23" s="40">
        <f t="shared" si="3"/>
        <v>15.900900900900901</v>
      </c>
      <c r="AE23" s="35" t="s">
        <v>171</v>
      </c>
      <c r="AF23" s="35" t="s">
        <v>78</v>
      </c>
    </row>
    <row r="24" spans="1:32" x14ac:dyDescent="0.2">
      <c r="A24" s="35" t="s">
        <v>120</v>
      </c>
      <c r="B24" s="35" t="s">
        <v>19</v>
      </c>
      <c r="C24" s="35" t="s">
        <v>27</v>
      </c>
      <c r="D24" s="35" t="s">
        <v>151</v>
      </c>
      <c r="E24" s="35" t="s">
        <v>151</v>
      </c>
      <c r="F24" s="35" t="s">
        <v>29</v>
      </c>
      <c r="G24" s="35" t="s">
        <v>152</v>
      </c>
      <c r="H24" s="35" t="s">
        <v>153</v>
      </c>
      <c r="I24" s="35" t="s">
        <v>38</v>
      </c>
      <c r="J24" s="36">
        <v>22.2</v>
      </c>
      <c r="K24" s="35" t="s">
        <v>113</v>
      </c>
      <c r="L24" s="35" t="s">
        <v>144</v>
      </c>
      <c r="M24" s="36">
        <v>10</v>
      </c>
      <c r="N24" s="36">
        <v>10.46519</v>
      </c>
      <c r="O24" s="36">
        <v>0.43</v>
      </c>
      <c r="P24" s="36">
        <v>0.49</v>
      </c>
      <c r="Q24" s="36">
        <v>0</v>
      </c>
      <c r="R24" s="36">
        <v>0.93</v>
      </c>
      <c r="S24" s="36">
        <v>16.43</v>
      </c>
      <c r="T24" s="36">
        <v>19.98</v>
      </c>
      <c r="U24" s="36">
        <v>20.13</v>
      </c>
      <c r="V24" s="36">
        <v>56.54</v>
      </c>
      <c r="W24" s="36">
        <v>18.850000000000001</v>
      </c>
      <c r="X24" s="35"/>
      <c r="Y24" s="35"/>
      <c r="Z24" s="42">
        <v>20</v>
      </c>
      <c r="AA24" s="37">
        <f t="shared" si="0"/>
        <v>14.801801801801801</v>
      </c>
      <c r="AB24" s="40">
        <f t="shared" si="1"/>
        <v>18</v>
      </c>
      <c r="AC24" s="40">
        <f t="shared" si="2"/>
        <v>18.135135135135133</v>
      </c>
      <c r="AD24" s="40">
        <f t="shared" si="3"/>
        <v>16.981981981981985</v>
      </c>
      <c r="AE24" s="35"/>
      <c r="AF24" s="35" t="s">
        <v>78</v>
      </c>
    </row>
    <row r="25" spans="1:32" x14ac:dyDescent="0.2">
      <c r="A25" s="35" t="s">
        <v>120</v>
      </c>
      <c r="B25" s="35" t="s">
        <v>25</v>
      </c>
      <c r="C25" s="35" t="s">
        <v>27</v>
      </c>
      <c r="D25" s="35" t="s">
        <v>101</v>
      </c>
      <c r="E25" s="35" t="s">
        <v>101</v>
      </c>
      <c r="F25" s="35" t="s">
        <v>99</v>
      </c>
      <c r="G25" s="35" t="s">
        <v>41</v>
      </c>
      <c r="H25" s="35" t="s">
        <v>154</v>
      </c>
      <c r="I25" s="35" t="s">
        <v>38</v>
      </c>
      <c r="J25" s="36">
        <v>32.799999999999997</v>
      </c>
      <c r="K25" s="35" t="s">
        <v>26</v>
      </c>
      <c r="L25" s="35" t="s">
        <v>144</v>
      </c>
      <c r="M25" s="36">
        <v>11</v>
      </c>
      <c r="N25" s="36">
        <v>10.870649999999999</v>
      </c>
      <c r="O25" s="36">
        <v>0.42</v>
      </c>
      <c r="P25" s="36">
        <v>0.18</v>
      </c>
      <c r="Q25" s="36">
        <v>0</v>
      </c>
      <c r="R25" s="36">
        <v>0.6</v>
      </c>
      <c r="S25" s="36">
        <v>27.55</v>
      </c>
      <c r="T25" s="36">
        <v>27.33</v>
      </c>
      <c r="U25" s="36">
        <v>31</v>
      </c>
      <c r="V25" s="36">
        <v>85.88</v>
      </c>
      <c r="W25" s="36">
        <v>28.63</v>
      </c>
      <c r="X25" s="35"/>
      <c r="Y25" s="35"/>
      <c r="Z25" s="42">
        <v>30</v>
      </c>
      <c r="AA25" s="37">
        <f t="shared" si="0"/>
        <v>25.198170731707322</v>
      </c>
      <c r="AB25" s="40">
        <f t="shared" si="1"/>
        <v>24.996951219512194</v>
      </c>
      <c r="AC25" s="40">
        <f t="shared" si="2"/>
        <v>28.353658536585368</v>
      </c>
      <c r="AD25" s="40">
        <f t="shared" si="3"/>
        <v>26.185975609756099</v>
      </c>
      <c r="AE25" s="35"/>
      <c r="AF25" s="35" t="s">
        <v>114</v>
      </c>
    </row>
    <row r="26" spans="1:32" x14ac:dyDescent="0.2">
      <c r="A26" s="35" t="s">
        <v>120</v>
      </c>
      <c r="B26" s="35" t="s">
        <v>25</v>
      </c>
      <c r="C26" s="35" t="s">
        <v>27</v>
      </c>
      <c r="D26" s="35" t="s">
        <v>28</v>
      </c>
      <c r="E26" s="35" t="s">
        <v>28</v>
      </c>
      <c r="F26" s="35" t="s">
        <v>99</v>
      </c>
      <c r="G26" s="35" t="s">
        <v>30</v>
      </c>
      <c r="H26" s="35" t="s">
        <v>34</v>
      </c>
      <c r="I26" s="35" t="s">
        <v>38</v>
      </c>
      <c r="J26" s="36">
        <v>40.200000000000003</v>
      </c>
      <c r="K26" s="35" t="s">
        <v>26</v>
      </c>
      <c r="L26" s="35" t="s">
        <v>144</v>
      </c>
      <c r="M26" s="36">
        <v>11</v>
      </c>
      <c r="N26" s="36">
        <v>11.88753</v>
      </c>
      <c r="O26" s="36">
        <v>0.81</v>
      </c>
      <c r="P26" s="36">
        <v>0.96</v>
      </c>
      <c r="Q26" s="36">
        <v>0</v>
      </c>
      <c r="R26" s="36">
        <v>1.77</v>
      </c>
      <c r="S26" s="36">
        <v>36.18</v>
      </c>
      <c r="T26" s="36">
        <v>37.520000000000003</v>
      </c>
      <c r="U26" s="36">
        <v>33.71</v>
      </c>
      <c r="V26" s="36">
        <v>107.41</v>
      </c>
      <c r="W26" s="36">
        <v>35.799999999999997</v>
      </c>
      <c r="X26" s="35"/>
      <c r="Y26" s="35"/>
      <c r="Z26" s="42">
        <v>40</v>
      </c>
      <c r="AA26" s="37">
        <f t="shared" si="0"/>
        <v>36</v>
      </c>
      <c r="AB26" s="40">
        <f t="shared" si="1"/>
        <v>37.333333333333336</v>
      </c>
      <c r="AC26" s="40">
        <f t="shared" si="2"/>
        <v>33.542288557213929</v>
      </c>
      <c r="AD26" s="40">
        <f t="shared" si="3"/>
        <v>35.621890547263675</v>
      </c>
      <c r="AE26" s="35"/>
      <c r="AF26" s="35" t="s">
        <v>78</v>
      </c>
    </row>
    <row r="27" spans="1:32" x14ac:dyDescent="0.2">
      <c r="A27" s="35" t="s">
        <v>120</v>
      </c>
      <c r="B27" s="35" t="s">
        <v>25</v>
      </c>
      <c r="C27" s="35" t="s">
        <v>94</v>
      </c>
      <c r="D27" s="35" t="s">
        <v>97</v>
      </c>
      <c r="E27" s="35" t="s">
        <v>97</v>
      </c>
      <c r="F27" s="35" t="s">
        <v>29</v>
      </c>
      <c r="G27" s="35" t="s">
        <v>32</v>
      </c>
      <c r="H27" s="35" t="s">
        <v>36</v>
      </c>
      <c r="I27" s="35" t="s">
        <v>38</v>
      </c>
      <c r="J27" s="36">
        <v>40.200000000000003</v>
      </c>
      <c r="K27" s="35" t="s">
        <v>26</v>
      </c>
      <c r="L27" s="35" t="s">
        <v>144</v>
      </c>
      <c r="M27" s="36">
        <v>10</v>
      </c>
      <c r="N27" s="36">
        <v>10.307969999999999</v>
      </c>
      <c r="O27" s="36">
        <v>0.68</v>
      </c>
      <c r="P27" s="36">
        <v>0.04</v>
      </c>
      <c r="Q27" s="36">
        <v>0</v>
      </c>
      <c r="R27" s="36">
        <v>0.73</v>
      </c>
      <c r="S27" s="36">
        <v>31.36</v>
      </c>
      <c r="T27" s="36">
        <v>36.18</v>
      </c>
      <c r="U27" s="36">
        <v>37.24</v>
      </c>
      <c r="V27" s="36">
        <v>104.78</v>
      </c>
      <c r="W27" s="36">
        <v>34.93</v>
      </c>
      <c r="X27" s="35"/>
      <c r="Y27" s="35"/>
      <c r="Z27" s="42">
        <v>40</v>
      </c>
      <c r="AA27" s="37">
        <f t="shared" si="0"/>
        <v>31.203980099502484</v>
      </c>
      <c r="AB27" s="40">
        <f t="shared" si="1"/>
        <v>36</v>
      </c>
      <c r="AC27" s="40">
        <f t="shared" si="2"/>
        <v>37.054726368159201</v>
      </c>
      <c r="AD27" s="40">
        <f t="shared" si="3"/>
        <v>34.756218905472636</v>
      </c>
      <c r="AE27" s="35"/>
      <c r="AF27" s="35" t="s">
        <v>78</v>
      </c>
    </row>
    <row r="28" spans="1:32" x14ac:dyDescent="0.2">
      <c r="A28" s="35" t="s">
        <v>120</v>
      </c>
      <c r="B28" s="35" t="s">
        <v>25</v>
      </c>
      <c r="C28" s="35"/>
      <c r="D28" s="35" t="s">
        <v>103</v>
      </c>
      <c r="E28" s="35" t="s">
        <v>103</v>
      </c>
      <c r="F28" s="35" t="s">
        <v>99</v>
      </c>
      <c r="G28" s="35" t="s">
        <v>104</v>
      </c>
      <c r="H28" s="35" t="s">
        <v>155</v>
      </c>
      <c r="I28" s="35"/>
      <c r="J28" s="36">
        <v>0</v>
      </c>
      <c r="K28" s="35" t="s">
        <v>26</v>
      </c>
      <c r="L28" s="35" t="s">
        <v>144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5" t="s">
        <v>111</v>
      </c>
      <c r="Y28" s="35" t="s">
        <v>156</v>
      </c>
      <c r="Z28" s="42">
        <v>0</v>
      </c>
      <c r="AA28" s="37">
        <f t="shared" si="0"/>
        <v>0</v>
      </c>
      <c r="AB28" s="40">
        <f t="shared" si="1"/>
        <v>0</v>
      </c>
      <c r="AC28" s="40">
        <f t="shared" si="2"/>
        <v>0</v>
      </c>
      <c r="AD28" s="40">
        <f t="shared" si="3"/>
        <v>0</v>
      </c>
      <c r="AE28" s="35"/>
      <c r="AF28" s="35" t="s">
        <v>114</v>
      </c>
    </row>
    <row r="29" spans="1:32" x14ac:dyDescent="0.2">
      <c r="A29" s="35" t="s">
        <v>120</v>
      </c>
      <c r="B29" s="35" t="s">
        <v>25</v>
      </c>
      <c r="C29" s="35"/>
      <c r="D29" s="35" t="s">
        <v>95</v>
      </c>
      <c r="E29" s="35" t="s">
        <v>95</v>
      </c>
      <c r="F29" s="35" t="s">
        <v>29</v>
      </c>
      <c r="G29" s="35" t="s">
        <v>157</v>
      </c>
      <c r="H29" s="35" t="s">
        <v>158</v>
      </c>
      <c r="I29" s="35"/>
      <c r="J29" s="36">
        <v>0</v>
      </c>
      <c r="K29" s="35" t="s">
        <v>26</v>
      </c>
      <c r="L29" s="35" t="s">
        <v>144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5" t="s">
        <v>112</v>
      </c>
      <c r="Y29" s="35" t="s">
        <v>112</v>
      </c>
      <c r="Z29" s="42">
        <v>0</v>
      </c>
      <c r="AA29" s="37">
        <f t="shared" si="0"/>
        <v>0</v>
      </c>
      <c r="AB29" s="40">
        <f t="shared" si="1"/>
        <v>0</v>
      </c>
      <c r="AC29" s="40">
        <f t="shared" si="2"/>
        <v>0</v>
      </c>
      <c r="AD29" s="40">
        <f t="shared" si="3"/>
        <v>0</v>
      </c>
      <c r="AE29" s="35"/>
      <c r="AF29" s="35" t="s">
        <v>114</v>
      </c>
    </row>
    <row r="30" spans="1:32" x14ac:dyDescent="0.2">
      <c r="A30" s="35" t="s">
        <v>120</v>
      </c>
      <c r="B30" s="35" t="s">
        <v>19</v>
      </c>
      <c r="C30" s="35"/>
      <c r="D30" s="35" t="s">
        <v>159</v>
      </c>
      <c r="E30" s="35" t="s">
        <v>159</v>
      </c>
      <c r="F30" s="35" t="s">
        <v>29</v>
      </c>
      <c r="G30" s="35" t="s">
        <v>160</v>
      </c>
      <c r="H30" s="35" t="s">
        <v>161</v>
      </c>
      <c r="I30" s="35"/>
      <c r="J30" s="36">
        <v>0</v>
      </c>
      <c r="K30" s="35" t="s">
        <v>100</v>
      </c>
      <c r="L30" s="35" t="s">
        <v>144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5" t="s">
        <v>112</v>
      </c>
      <c r="Y30" s="35" t="s">
        <v>112</v>
      </c>
      <c r="Z30" s="42">
        <v>0</v>
      </c>
      <c r="AA30" s="37">
        <f t="shared" si="0"/>
        <v>0</v>
      </c>
      <c r="AB30" s="40">
        <f t="shared" si="1"/>
        <v>0</v>
      </c>
      <c r="AC30" s="40">
        <f t="shared" si="2"/>
        <v>0</v>
      </c>
      <c r="AD30" s="40">
        <f t="shared" si="3"/>
        <v>0</v>
      </c>
      <c r="AE30" s="35" t="s">
        <v>171</v>
      </c>
      <c r="AF30" s="35" t="s">
        <v>114</v>
      </c>
    </row>
    <row r="31" spans="1:32" x14ac:dyDescent="0.2">
      <c r="A31" s="35" t="s">
        <v>135</v>
      </c>
      <c r="B31" s="35" t="s">
        <v>19</v>
      </c>
      <c r="C31" s="35"/>
      <c r="D31" s="35" t="s">
        <v>142</v>
      </c>
      <c r="E31" s="35" t="s">
        <v>142</v>
      </c>
      <c r="F31" s="35" t="s">
        <v>29</v>
      </c>
      <c r="G31" s="35" t="s">
        <v>143</v>
      </c>
      <c r="H31" s="35" t="s">
        <v>35</v>
      </c>
      <c r="I31" s="35"/>
      <c r="J31" s="36">
        <v>0</v>
      </c>
      <c r="K31" s="35" t="s">
        <v>100</v>
      </c>
      <c r="L31" s="35" t="s">
        <v>162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5" t="s">
        <v>18</v>
      </c>
      <c r="Y31" s="35" t="s">
        <v>163</v>
      </c>
      <c r="Z31" s="42">
        <v>0</v>
      </c>
      <c r="AA31" s="37">
        <f t="shared" si="0"/>
        <v>0</v>
      </c>
      <c r="AB31" s="40">
        <f t="shared" si="1"/>
        <v>0</v>
      </c>
      <c r="AC31" s="40">
        <f t="shared" si="2"/>
        <v>0</v>
      </c>
      <c r="AD31" s="40">
        <f t="shared" si="3"/>
        <v>0</v>
      </c>
      <c r="AE31" s="35" t="s">
        <v>171</v>
      </c>
      <c r="AF31" s="35" t="s">
        <v>114</v>
      </c>
    </row>
    <row r="32" spans="1:32" x14ac:dyDescent="0.2">
      <c r="A32" s="35" t="s">
        <v>135</v>
      </c>
      <c r="B32" s="35" t="s">
        <v>19</v>
      </c>
      <c r="C32" s="35">
        <v>1</v>
      </c>
      <c r="D32" s="35" t="s">
        <v>145</v>
      </c>
      <c r="E32" s="35" t="s">
        <v>145</v>
      </c>
      <c r="F32" s="35" t="s">
        <v>29</v>
      </c>
      <c r="G32" s="35" t="s">
        <v>146</v>
      </c>
      <c r="H32" s="35" t="s">
        <v>147</v>
      </c>
      <c r="I32" s="35" t="s">
        <v>38</v>
      </c>
      <c r="J32" s="36">
        <v>21.4</v>
      </c>
      <c r="K32" s="35" t="s">
        <v>100</v>
      </c>
      <c r="L32" s="35" t="s">
        <v>162</v>
      </c>
      <c r="M32" s="36">
        <v>10</v>
      </c>
      <c r="N32" s="36">
        <v>9.5551709999999996</v>
      </c>
      <c r="O32" s="36">
        <v>0.73</v>
      </c>
      <c r="P32" s="36">
        <v>0.13</v>
      </c>
      <c r="Q32" s="36">
        <v>0</v>
      </c>
      <c r="R32" s="36">
        <v>0.87</v>
      </c>
      <c r="S32" s="36">
        <v>18.829999999999998</v>
      </c>
      <c r="T32" s="36">
        <v>19.260000000000002</v>
      </c>
      <c r="U32" s="36">
        <v>19.54</v>
      </c>
      <c r="V32" s="36">
        <v>57.63</v>
      </c>
      <c r="W32" s="36">
        <v>19.21</v>
      </c>
      <c r="X32" s="35"/>
      <c r="Y32" s="35"/>
      <c r="Z32" s="42">
        <v>20</v>
      </c>
      <c r="AA32" s="37">
        <f t="shared" si="0"/>
        <v>17.598130841121495</v>
      </c>
      <c r="AB32" s="40">
        <f t="shared" si="1"/>
        <v>18.000000000000004</v>
      </c>
      <c r="AC32" s="40">
        <f t="shared" si="2"/>
        <v>18.261682242990656</v>
      </c>
      <c r="AD32" s="40">
        <f t="shared" si="3"/>
        <v>17.953271028037385</v>
      </c>
      <c r="AE32" s="35"/>
      <c r="AF32" s="35" t="s">
        <v>78</v>
      </c>
    </row>
    <row r="33" spans="1:32" x14ac:dyDescent="0.2">
      <c r="A33" s="35" t="s">
        <v>135</v>
      </c>
      <c r="B33" s="35" t="s">
        <v>19</v>
      </c>
      <c r="C33" s="35" t="s">
        <v>94</v>
      </c>
      <c r="D33" s="35" t="s">
        <v>148</v>
      </c>
      <c r="E33" s="35" t="s">
        <v>148</v>
      </c>
      <c r="F33" s="35" t="s">
        <v>29</v>
      </c>
      <c r="G33" s="35" t="s">
        <v>149</v>
      </c>
      <c r="H33" s="35" t="s">
        <v>150</v>
      </c>
      <c r="I33" s="35" t="s">
        <v>38</v>
      </c>
      <c r="J33" s="36">
        <v>21.4</v>
      </c>
      <c r="K33" s="35" t="s">
        <v>100</v>
      </c>
      <c r="L33" s="35" t="s">
        <v>162</v>
      </c>
      <c r="M33" s="36">
        <v>10</v>
      </c>
      <c r="N33" s="36">
        <v>9.6003819999999997</v>
      </c>
      <c r="O33" s="36">
        <v>0.56000000000000005</v>
      </c>
      <c r="P33" s="36">
        <v>0.23</v>
      </c>
      <c r="Q33" s="36">
        <v>0</v>
      </c>
      <c r="R33" s="36">
        <v>0.79</v>
      </c>
      <c r="S33" s="36">
        <v>15.41</v>
      </c>
      <c r="T33" s="36">
        <v>19.260000000000002</v>
      </c>
      <c r="U33" s="36">
        <v>19.7</v>
      </c>
      <c r="V33" s="36">
        <v>54.37</v>
      </c>
      <c r="W33" s="36">
        <v>18.12</v>
      </c>
      <c r="X33" s="35"/>
      <c r="Y33" s="35"/>
      <c r="Z33" s="42">
        <v>20</v>
      </c>
      <c r="AA33" s="37">
        <f t="shared" si="0"/>
        <v>14.401869158878506</v>
      </c>
      <c r="AB33" s="40">
        <f t="shared" si="1"/>
        <v>18.000000000000004</v>
      </c>
      <c r="AC33" s="40">
        <f t="shared" si="2"/>
        <v>18.411214953271028</v>
      </c>
      <c r="AD33" s="40">
        <f t="shared" si="3"/>
        <v>16.934579439252339</v>
      </c>
      <c r="AE33" s="35" t="s">
        <v>171</v>
      </c>
      <c r="AF33" s="35" t="s">
        <v>78</v>
      </c>
    </row>
    <row r="34" spans="1:32" x14ac:dyDescent="0.2">
      <c r="A34" s="35" t="s">
        <v>135</v>
      </c>
      <c r="B34" s="35" t="s">
        <v>19</v>
      </c>
      <c r="C34" s="35" t="s">
        <v>96</v>
      </c>
      <c r="D34" s="35" t="s">
        <v>164</v>
      </c>
      <c r="E34" s="35" t="s">
        <v>164</v>
      </c>
      <c r="F34" s="35" t="s">
        <v>29</v>
      </c>
      <c r="G34" s="35" t="s">
        <v>165</v>
      </c>
      <c r="H34" s="35" t="s">
        <v>166</v>
      </c>
      <c r="I34" s="35" t="s">
        <v>38</v>
      </c>
      <c r="J34" s="36">
        <v>21.4</v>
      </c>
      <c r="K34" s="35" t="s">
        <v>100</v>
      </c>
      <c r="L34" s="35" t="s">
        <v>162</v>
      </c>
      <c r="M34" s="36">
        <v>10</v>
      </c>
      <c r="N34" s="36">
        <v>10.169969999999999</v>
      </c>
      <c r="O34" s="36">
        <v>0.06</v>
      </c>
      <c r="P34" s="36">
        <v>0.41</v>
      </c>
      <c r="Q34" s="36">
        <v>0</v>
      </c>
      <c r="R34" s="36">
        <v>0.48</v>
      </c>
      <c r="S34" s="36">
        <v>14.98</v>
      </c>
      <c r="T34" s="36">
        <v>18.55</v>
      </c>
      <c r="U34" s="36">
        <v>20.36</v>
      </c>
      <c r="V34" s="36">
        <v>53.89</v>
      </c>
      <c r="W34" s="36">
        <v>17.96</v>
      </c>
      <c r="X34" s="35"/>
      <c r="Y34" s="35"/>
      <c r="Z34" s="42">
        <v>20</v>
      </c>
      <c r="AA34" s="37">
        <f t="shared" si="0"/>
        <v>14.000000000000002</v>
      </c>
      <c r="AB34" s="40">
        <f t="shared" si="1"/>
        <v>17.336448598130843</v>
      </c>
      <c r="AC34" s="40">
        <f t="shared" si="2"/>
        <v>19.028037383177573</v>
      </c>
      <c r="AD34" s="40">
        <f t="shared" si="3"/>
        <v>16.785046728971963</v>
      </c>
      <c r="AE34" s="35"/>
      <c r="AF34" s="35" t="s">
        <v>114</v>
      </c>
    </row>
    <row r="35" spans="1:32" x14ac:dyDescent="0.2">
      <c r="A35" s="35" t="s">
        <v>135</v>
      </c>
      <c r="B35" s="35" t="s">
        <v>19</v>
      </c>
      <c r="C35" s="35" t="s">
        <v>98</v>
      </c>
      <c r="D35" s="35" t="s">
        <v>159</v>
      </c>
      <c r="E35" s="35" t="s">
        <v>159</v>
      </c>
      <c r="F35" s="35" t="s">
        <v>29</v>
      </c>
      <c r="G35" s="35" t="s">
        <v>160</v>
      </c>
      <c r="H35" s="35" t="s">
        <v>161</v>
      </c>
      <c r="I35" s="35" t="s">
        <v>105</v>
      </c>
      <c r="J35" s="36">
        <v>21.4</v>
      </c>
      <c r="K35" s="35" t="s">
        <v>100</v>
      </c>
      <c r="L35" s="35" t="s">
        <v>162</v>
      </c>
      <c r="M35" s="36">
        <v>11</v>
      </c>
      <c r="N35" s="36">
        <v>8.6600129999999993</v>
      </c>
      <c r="O35" s="36">
        <v>3.43</v>
      </c>
      <c r="P35" s="36">
        <v>0.87</v>
      </c>
      <c r="Q35" s="36">
        <v>0</v>
      </c>
      <c r="R35" s="36">
        <v>4.3</v>
      </c>
      <c r="S35" s="36">
        <v>19.690000000000001</v>
      </c>
      <c r="T35" s="36">
        <v>18.55</v>
      </c>
      <c r="U35" s="36">
        <v>13.02</v>
      </c>
      <c r="V35" s="36">
        <v>51.26</v>
      </c>
      <c r="W35" s="36">
        <v>17.09</v>
      </c>
      <c r="X35" s="35"/>
      <c r="Y35" s="35"/>
      <c r="Z35" s="42">
        <v>20</v>
      </c>
      <c r="AA35" s="37">
        <f t="shared" si="0"/>
        <v>18.401869158878508</v>
      </c>
      <c r="AB35" s="40">
        <f t="shared" si="1"/>
        <v>17.336448598130843</v>
      </c>
      <c r="AC35" s="40">
        <f t="shared" si="2"/>
        <v>12.16822429906542</v>
      </c>
      <c r="AD35" s="40">
        <f t="shared" si="3"/>
        <v>15.971962616822431</v>
      </c>
      <c r="AE35" s="35" t="s">
        <v>171</v>
      </c>
      <c r="AF35" s="35" t="s">
        <v>114</v>
      </c>
    </row>
    <row r="36" spans="1:32" x14ac:dyDescent="0.2">
      <c r="A36" s="35" t="s">
        <v>135</v>
      </c>
      <c r="B36" s="35" t="s">
        <v>19</v>
      </c>
      <c r="C36" s="35" t="s">
        <v>102</v>
      </c>
      <c r="D36" s="35" t="s">
        <v>106</v>
      </c>
      <c r="E36" s="35" t="s">
        <v>106</v>
      </c>
      <c r="F36" s="35" t="s">
        <v>29</v>
      </c>
      <c r="G36" s="35" t="s">
        <v>107</v>
      </c>
      <c r="H36" s="35" t="s">
        <v>167</v>
      </c>
      <c r="I36" s="35" t="s">
        <v>38</v>
      </c>
      <c r="J36" s="36">
        <v>21.4</v>
      </c>
      <c r="K36" s="35" t="s">
        <v>100</v>
      </c>
      <c r="L36" s="35" t="s">
        <v>162</v>
      </c>
      <c r="M36" s="36">
        <v>10</v>
      </c>
      <c r="N36" s="36">
        <v>8.2898519999999998</v>
      </c>
      <c r="O36" s="36">
        <v>0.13</v>
      </c>
      <c r="P36" s="36">
        <v>2.85</v>
      </c>
      <c r="Q36" s="36">
        <v>0</v>
      </c>
      <c r="R36" s="36">
        <v>2.98</v>
      </c>
      <c r="S36" s="36">
        <v>12.84</v>
      </c>
      <c r="T36" s="36">
        <v>16.41</v>
      </c>
      <c r="U36" s="36">
        <v>15.01</v>
      </c>
      <c r="V36" s="36">
        <v>44.26</v>
      </c>
      <c r="W36" s="36">
        <v>14.75</v>
      </c>
      <c r="X36" s="35"/>
      <c r="Y36" s="35"/>
      <c r="Z36" s="42">
        <v>20</v>
      </c>
      <c r="AA36" s="37">
        <f t="shared" si="0"/>
        <v>12</v>
      </c>
      <c r="AB36" s="40">
        <f t="shared" si="1"/>
        <v>15.336448598130843</v>
      </c>
      <c r="AC36" s="40">
        <f t="shared" si="2"/>
        <v>14.028037383177573</v>
      </c>
      <c r="AD36" s="40">
        <f t="shared" si="3"/>
        <v>13.785046728971963</v>
      </c>
      <c r="AE36" s="35"/>
      <c r="AF36" s="35" t="s">
        <v>114</v>
      </c>
    </row>
    <row r="37" spans="1:32" x14ac:dyDescent="0.2">
      <c r="A37" s="35" t="s">
        <v>135</v>
      </c>
      <c r="B37" s="35" t="s">
        <v>19</v>
      </c>
      <c r="C37" s="35" t="s">
        <v>27</v>
      </c>
      <c r="D37" s="35" t="s">
        <v>151</v>
      </c>
      <c r="E37" s="35" t="s">
        <v>151</v>
      </c>
      <c r="F37" s="35" t="s">
        <v>29</v>
      </c>
      <c r="G37" s="35" t="s">
        <v>152</v>
      </c>
      <c r="H37" s="35" t="s">
        <v>153</v>
      </c>
      <c r="I37" s="35" t="s">
        <v>38</v>
      </c>
      <c r="J37" s="36">
        <v>21.4</v>
      </c>
      <c r="K37" s="35" t="s">
        <v>113</v>
      </c>
      <c r="L37" s="35" t="s">
        <v>162</v>
      </c>
      <c r="M37" s="36">
        <v>10</v>
      </c>
      <c r="N37" s="36">
        <v>9.6315410000000004</v>
      </c>
      <c r="O37" s="36">
        <v>0.67</v>
      </c>
      <c r="P37" s="36">
        <v>0.04</v>
      </c>
      <c r="Q37" s="36">
        <v>0</v>
      </c>
      <c r="R37" s="36">
        <v>0.71</v>
      </c>
      <c r="S37" s="36">
        <v>14.98</v>
      </c>
      <c r="T37" s="36">
        <v>18.55</v>
      </c>
      <c r="U37" s="36">
        <v>19.87</v>
      </c>
      <c r="V37" s="36">
        <v>53.4</v>
      </c>
      <c r="W37" s="36">
        <v>17.8</v>
      </c>
      <c r="X37" s="35"/>
      <c r="Y37" s="35"/>
      <c r="Z37" s="42">
        <v>20</v>
      </c>
      <c r="AA37" s="37">
        <f t="shared" si="0"/>
        <v>14.000000000000002</v>
      </c>
      <c r="AB37" s="40">
        <f t="shared" si="1"/>
        <v>17.336448598130843</v>
      </c>
      <c r="AC37" s="40">
        <f t="shared" si="2"/>
        <v>18.570093457943926</v>
      </c>
      <c r="AD37" s="40">
        <f t="shared" si="3"/>
        <v>16.635514018691591</v>
      </c>
      <c r="AE37" s="35"/>
      <c r="AF37" s="35" t="s">
        <v>78</v>
      </c>
    </row>
    <row r="38" spans="1:32" x14ac:dyDescent="0.2">
      <c r="A38" s="35" t="s">
        <v>135</v>
      </c>
      <c r="B38" s="35" t="s">
        <v>25</v>
      </c>
      <c r="C38" s="35" t="s">
        <v>27</v>
      </c>
      <c r="D38" s="35" t="s">
        <v>103</v>
      </c>
      <c r="E38" s="35" t="s">
        <v>103</v>
      </c>
      <c r="F38" s="35" t="s">
        <v>99</v>
      </c>
      <c r="G38" s="35" t="s">
        <v>104</v>
      </c>
      <c r="H38" s="35" t="s">
        <v>155</v>
      </c>
      <c r="I38" s="35" t="s">
        <v>105</v>
      </c>
      <c r="J38" s="36">
        <v>30.8</v>
      </c>
      <c r="K38" s="35" t="s">
        <v>26</v>
      </c>
      <c r="L38" s="35" t="s">
        <v>162</v>
      </c>
      <c r="M38" s="36">
        <v>12</v>
      </c>
      <c r="N38" s="36">
        <v>11.65253</v>
      </c>
      <c r="O38" s="36">
        <v>0.45</v>
      </c>
      <c r="P38" s="36">
        <v>0.13</v>
      </c>
      <c r="Q38" s="36">
        <v>0</v>
      </c>
      <c r="R38" s="36">
        <v>0.59</v>
      </c>
      <c r="S38" s="36">
        <v>27.72</v>
      </c>
      <c r="T38" s="36">
        <v>26.69</v>
      </c>
      <c r="U38" s="36">
        <v>29.27</v>
      </c>
      <c r="V38" s="36">
        <v>83.68</v>
      </c>
      <c r="W38" s="36">
        <v>27.89</v>
      </c>
      <c r="X38" s="35"/>
      <c r="Y38" s="35"/>
      <c r="Z38" s="42">
        <v>30</v>
      </c>
      <c r="AA38" s="37">
        <f t="shared" si="0"/>
        <v>26.999999999999996</v>
      </c>
      <c r="AB38" s="40">
        <f t="shared" si="1"/>
        <v>25.996753246753247</v>
      </c>
      <c r="AC38" s="40">
        <f t="shared" si="2"/>
        <v>28.509740259740258</v>
      </c>
      <c r="AD38" s="40">
        <f t="shared" si="3"/>
        <v>27.165584415584416</v>
      </c>
      <c r="AE38" s="35"/>
      <c r="AF38" s="35" t="s">
        <v>114</v>
      </c>
    </row>
    <row r="39" spans="1:32" x14ac:dyDescent="0.2">
      <c r="A39" s="35" t="s">
        <v>135</v>
      </c>
      <c r="B39" s="35" t="s">
        <v>25</v>
      </c>
      <c r="C39" s="35" t="s">
        <v>94</v>
      </c>
      <c r="D39" s="35" t="s">
        <v>101</v>
      </c>
      <c r="E39" s="35" t="s">
        <v>101</v>
      </c>
      <c r="F39" s="35" t="s">
        <v>99</v>
      </c>
      <c r="G39" s="35" t="s">
        <v>41</v>
      </c>
      <c r="H39" s="35" t="s">
        <v>154</v>
      </c>
      <c r="I39" s="35" t="s">
        <v>38</v>
      </c>
      <c r="J39" s="36">
        <v>30.8</v>
      </c>
      <c r="K39" s="35" t="s">
        <v>26</v>
      </c>
      <c r="L39" s="35" t="s">
        <v>162</v>
      </c>
      <c r="M39" s="36">
        <v>12</v>
      </c>
      <c r="N39" s="36">
        <v>11.67741</v>
      </c>
      <c r="O39" s="36">
        <v>0.35</v>
      </c>
      <c r="P39" s="36">
        <v>0.26</v>
      </c>
      <c r="Q39" s="36">
        <v>0</v>
      </c>
      <c r="R39" s="36">
        <v>0.61</v>
      </c>
      <c r="S39" s="36">
        <v>26.49</v>
      </c>
      <c r="T39" s="36">
        <v>27.72</v>
      </c>
      <c r="U39" s="36">
        <v>29.22</v>
      </c>
      <c r="V39" s="36">
        <v>83.43</v>
      </c>
      <c r="W39" s="36">
        <v>27.81</v>
      </c>
      <c r="X39" s="35"/>
      <c r="Y39" s="35"/>
      <c r="Z39" s="42">
        <v>30</v>
      </c>
      <c r="AA39" s="37">
        <f t="shared" si="0"/>
        <v>25.801948051948049</v>
      </c>
      <c r="AB39" s="40">
        <f t="shared" si="1"/>
        <v>26.999999999999996</v>
      </c>
      <c r="AC39" s="40">
        <f t="shared" si="2"/>
        <v>28.461038961038959</v>
      </c>
      <c r="AD39" s="40">
        <f t="shared" si="3"/>
        <v>27.087662337662337</v>
      </c>
      <c r="AE39" s="35"/>
      <c r="AF39" s="35" t="s">
        <v>114</v>
      </c>
    </row>
    <row r="40" spans="1:32" x14ac:dyDescent="0.2">
      <c r="A40" s="35" t="s">
        <v>135</v>
      </c>
      <c r="B40" s="35" t="s">
        <v>25</v>
      </c>
      <c r="C40" s="35" t="s">
        <v>27</v>
      </c>
      <c r="D40" s="35" t="s">
        <v>28</v>
      </c>
      <c r="E40" s="35" t="s">
        <v>28</v>
      </c>
      <c r="F40" s="35" t="s">
        <v>99</v>
      </c>
      <c r="G40" s="35" t="s">
        <v>30</v>
      </c>
      <c r="H40" s="35" t="s">
        <v>34</v>
      </c>
      <c r="I40" s="35" t="s">
        <v>38</v>
      </c>
      <c r="J40" s="36">
        <v>40.200000000000003</v>
      </c>
      <c r="K40" s="35" t="s">
        <v>26</v>
      </c>
      <c r="L40" s="35" t="s">
        <v>162</v>
      </c>
      <c r="M40" s="36">
        <v>11</v>
      </c>
      <c r="N40" s="36">
        <v>11.03543</v>
      </c>
      <c r="O40" s="36">
        <v>7.0000000000000007E-2</v>
      </c>
      <c r="P40" s="36">
        <v>0</v>
      </c>
      <c r="Q40" s="36">
        <v>0</v>
      </c>
      <c r="R40" s="36">
        <v>7.0000000000000007E-2</v>
      </c>
      <c r="S40" s="36">
        <v>35.380000000000003</v>
      </c>
      <c r="T40" s="36">
        <v>37.520000000000003</v>
      </c>
      <c r="U40" s="36">
        <v>39.94</v>
      </c>
      <c r="V40" s="36">
        <v>112.84</v>
      </c>
      <c r="W40" s="36">
        <v>37.61</v>
      </c>
      <c r="X40" s="35"/>
      <c r="Y40" s="35"/>
      <c r="Z40" s="42">
        <v>40</v>
      </c>
      <c r="AA40" s="37">
        <f t="shared" si="0"/>
        <v>35.203980099502488</v>
      </c>
      <c r="AB40" s="40">
        <f t="shared" si="1"/>
        <v>37.333333333333336</v>
      </c>
      <c r="AC40" s="40">
        <f t="shared" si="2"/>
        <v>39.741293532338304</v>
      </c>
      <c r="AD40" s="40">
        <f t="shared" si="3"/>
        <v>37.4228855721393</v>
      </c>
      <c r="AE40" s="35"/>
      <c r="AF40" s="35" t="s">
        <v>78</v>
      </c>
    </row>
    <row r="41" spans="1:32" x14ac:dyDescent="0.2">
      <c r="A41" s="35" t="s">
        <v>135</v>
      </c>
      <c r="B41" s="35" t="s">
        <v>25</v>
      </c>
      <c r="C41" s="35" t="s">
        <v>94</v>
      </c>
      <c r="D41" s="35" t="s">
        <v>97</v>
      </c>
      <c r="E41" s="35" t="s">
        <v>97</v>
      </c>
      <c r="F41" s="35" t="s">
        <v>29</v>
      </c>
      <c r="G41" s="35" t="s">
        <v>32</v>
      </c>
      <c r="H41" s="35" t="s">
        <v>36</v>
      </c>
      <c r="I41" s="35" t="s">
        <v>38</v>
      </c>
      <c r="J41" s="36">
        <v>40.200000000000003</v>
      </c>
      <c r="K41" s="35" t="s">
        <v>26</v>
      </c>
      <c r="L41" s="35" t="s">
        <v>162</v>
      </c>
      <c r="M41" s="36">
        <v>10</v>
      </c>
      <c r="N41" s="36">
        <v>9.8563899999999993</v>
      </c>
      <c r="O41" s="36">
        <v>0.05</v>
      </c>
      <c r="P41" s="36">
        <v>0.23</v>
      </c>
      <c r="Q41" s="36">
        <v>0</v>
      </c>
      <c r="R41" s="36">
        <v>0.28000000000000003</v>
      </c>
      <c r="S41" s="36">
        <v>28.94</v>
      </c>
      <c r="T41" s="36">
        <v>30.82</v>
      </c>
      <c r="U41" s="36">
        <v>39.049999999999997</v>
      </c>
      <c r="V41" s="36">
        <v>98.81</v>
      </c>
      <c r="W41" s="36">
        <v>32.94</v>
      </c>
      <c r="X41" s="35"/>
      <c r="Y41" s="35"/>
      <c r="Z41" s="42">
        <v>40</v>
      </c>
      <c r="AA41" s="37">
        <f t="shared" si="0"/>
        <v>28.796019900497512</v>
      </c>
      <c r="AB41" s="40">
        <f t="shared" si="1"/>
        <v>30.666666666666664</v>
      </c>
      <c r="AC41" s="40">
        <f t="shared" si="2"/>
        <v>38.85572139303482</v>
      </c>
      <c r="AD41" s="40">
        <f t="shared" si="3"/>
        <v>32.776119402985067</v>
      </c>
      <c r="AE41" s="35"/>
      <c r="AF41" s="35" t="s">
        <v>78</v>
      </c>
    </row>
    <row r="42" spans="1:32" x14ac:dyDescent="0.2">
      <c r="A42" s="35" t="s">
        <v>135</v>
      </c>
      <c r="B42" s="35" t="s">
        <v>25</v>
      </c>
      <c r="C42" s="35"/>
      <c r="D42" s="35" t="s">
        <v>95</v>
      </c>
      <c r="E42" s="35" t="s">
        <v>95</v>
      </c>
      <c r="F42" s="35" t="s">
        <v>29</v>
      </c>
      <c r="G42" s="35" t="s">
        <v>157</v>
      </c>
      <c r="H42" s="35" t="s">
        <v>158</v>
      </c>
      <c r="I42" s="35"/>
      <c r="J42" s="36">
        <v>0</v>
      </c>
      <c r="K42" s="35" t="s">
        <v>26</v>
      </c>
      <c r="L42" s="35" t="s">
        <v>162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5" t="s">
        <v>112</v>
      </c>
      <c r="Y42" s="35" t="s">
        <v>112</v>
      </c>
      <c r="Z42" s="42">
        <v>0</v>
      </c>
      <c r="AA42" s="37">
        <f t="shared" si="0"/>
        <v>0</v>
      </c>
      <c r="AB42" s="40">
        <f t="shared" si="1"/>
        <v>0</v>
      </c>
      <c r="AC42" s="40">
        <f t="shared" si="2"/>
        <v>0</v>
      </c>
      <c r="AD42" s="40">
        <f t="shared" si="3"/>
        <v>0</v>
      </c>
      <c r="AE42" s="35"/>
      <c r="AF42" s="35" t="s">
        <v>114</v>
      </c>
    </row>
    <row r="43" spans="1:32" x14ac:dyDescent="0.2">
      <c r="A43" s="35" t="s">
        <v>137</v>
      </c>
      <c r="B43" s="35" t="s">
        <v>19</v>
      </c>
      <c r="C43" s="35"/>
      <c r="D43" s="35" t="s">
        <v>142</v>
      </c>
      <c r="E43" s="35" t="s">
        <v>142</v>
      </c>
      <c r="F43" s="35" t="s">
        <v>29</v>
      </c>
      <c r="G43" s="35" t="s">
        <v>143</v>
      </c>
      <c r="H43" s="35" t="s">
        <v>35</v>
      </c>
      <c r="I43" s="35"/>
      <c r="J43" s="36">
        <v>0</v>
      </c>
      <c r="K43" s="35" t="s">
        <v>100</v>
      </c>
      <c r="L43" s="35" t="s">
        <v>168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5" t="s">
        <v>112</v>
      </c>
      <c r="Y43" s="35" t="s">
        <v>112</v>
      </c>
      <c r="Z43" s="42">
        <v>0</v>
      </c>
      <c r="AA43" s="37">
        <f t="shared" si="0"/>
        <v>0</v>
      </c>
      <c r="AB43" s="40">
        <f t="shared" si="1"/>
        <v>0</v>
      </c>
      <c r="AC43" s="40">
        <f t="shared" si="2"/>
        <v>0</v>
      </c>
      <c r="AD43" s="40">
        <f t="shared" si="3"/>
        <v>0</v>
      </c>
      <c r="AE43" s="35" t="s">
        <v>171</v>
      </c>
      <c r="AF43" s="35" t="s">
        <v>114</v>
      </c>
    </row>
    <row r="44" spans="1:32" x14ac:dyDescent="0.2">
      <c r="A44" s="35" t="s">
        <v>137</v>
      </c>
      <c r="B44" s="35" t="s">
        <v>19</v>
      </c>
      <c r="C44" s="35" t="s">
        <v>27</v>
      </c>
      <c r="D44" s="35" t="s">
        <v>145</v>
      </c>
      <c r="E44" s="35" t="s">
        <v>145</v>
      </c>
      <c r="F44" s="35" t="s">
        <v>29</v>
      </c>
      <c r="G44" s="35" t="s">
        <v>146</v>
      </c>
      <c r="H44" s="35" t="s">
        <v>147</v>
      </c>
      <c r="I44" s="35" t="s">
        <v>38</v>
      </c>
      <c r="J44" s="36">
        <v>9.6</v>
      </c>
      <c r="K44" s="35" t="s">
        <v>100</v>
      </c>
      <c r="L44" s="35" t="s">
        <v>168</v>
      </c>
      <c r="M44" s="36">
        <v>10</v>
      </c>
      <c r="N44" s="36">
        <v>9.875273</v>
      </c>
      <c r="O44" s="36">
        <v>0.01</v>
      </c>
      <c r="P44" s="36">
        <v>0.22</v>
      </c>
      <c r="Q44" s="36">
        <v>0</v>
      </c>
      <c r="R44" s="36">
        <v>0.24</v>
      </c>
      <c r="S44" s="36">
        <v>9.02</v>
      </c>
      <c r="T44" s="36">
        <v>9.2799999999999994</v>
      </c>
      <c r="U44" s="36">
        <v>9.36</v>
      </c>
      <c r="V44" s="36">
        <v>27.66</v>
      </c>
      <c r="W44" s="36">
        <v>9.2200000000000006</v>
      </c>
      <c r="X44" s="35"/>
      <c r="Y44" s="35"/>
      <c r="Z44" s="42">
        <v>10</v>
      </c>
      <c r="AA44" s="37">
        <f t="shared" si="0"/>
        <v>9.3958333333333339</v>
      </c>
      <c r="AB44" s="40">
        <f t="shared" si="1"/>
        <v>9.6666666666666661</v>
      </c>
      <c r="AC44" s="40">
        <f t="shared" si="2"/>
        <v>9.75</v>
      </c>
      <c r="AD44" s="40">
        <f t="shared" si="3"/>
        <v>9.6041666666666679</v>
      </c>
      <c r="AE44" s="35"/>
      <c r="AF44" s="35" t="s">
        <v>78</v>
      </c>
    </row>
    <row r="45" spans="1:32" x14ac:dyDescent="0.2">
      <c r="A45" s="35" t="s">
        <v>137</v>
      </c>
      <c r="B45" s="35" t="s">
        <v>19</v>
      </c>
      <c r="C45" s="35" t="s">
        <v>27</v>
      </c>
      <c r="D45" s="35" t="s">
        <v>151</v>
      </c>
      <c r="E45" s="35" t="s">
        <v>151</v>
      </c>
      <c r="F45" s="35" t="s">
        <v>29</v>
      </c>
      <c r="G45" s="35" t="s">
        <v>152</v>
      </c>
      <c r="H45" s="35" t="s">
        <v>153</v>
      </c>
      <c r="I45" s="35" t="s">
        <v>38</v>
      </c>
      <c r="J45" s="36">
        <v>9.6</v>
      </c>
      <c r="K45" s="35" t="s">
        <v>113</v>
      </c>
      <c r="L45" s="35" t="s">
        <v>168</v>
      </c>
      <c r="M45" s="36">
        <v>10</v>
      </c>
      <c r="N45" s="36">
        <v>9.8578089999999996</v>
      </c>
      <c r="O45" s="36">
        <v>0.02</v>
      </c>
      <c r="P45" s="36">
        <v>0.25</v>
      </c>
      <c r="Q45" s="36">
        <v>0</v>
      </c>
      <c r="R45" s="36">
        <v>0.28000000000000003</v>
      </c>
      <c r="S45" s="36">
        <v>8.26</v>
      </c>
      <c r="T45" s="36">
        <v>8.32</v>
      </c>
      <c r="U45" s="36">
        <v>9.33</v>
      </c>
      <c r="V45" s="36">
        <v>25.91</v>
      </c>
      <c r="W45" s="36">
        <v>8.64</v>
      </c>
      <c r="X45" s="35"/>
      <c r="Y45" s="35"/>
      <c r="Z45" s="42">
        <v>10</v>
      </c>
      <c r="AA45" s="37">
        <f t="shared" si="0"/>
        <v>8.6041666666666679</v>
      </c>
      <c r="AB45" s="40">
        <f t="shared" si="1"/>
        <v>8.6666666666666679</v>
      </c>
      <c r="AC45" s="40">
        <f t="shared" si="2"/>
        <v>9.71875</v>
      </c>
      <c r="AD45" s="40">
        <f t="shared" si="3"/>
        <v>9.0000000000000018</v>
      </c>
      <c r="AE45" s="35"/>
      <c r="AF45" s="35" t="s">
        <v>78</v>
      </c>
    </row>
    <row r="46" spans="1:32" x14ac:dyDescent="0.2">
      <c r="A46" s="35" t="s">
        <v>137</v>
      </c>
      <c r="B46" s="35" t="s">
        <v>19</v>
      </c>
      <c r="C46" s="35" t="s">
        <v>27</v>
      </c>
      <c r="D46" s="35" t="s">
        <v>164</v>
      </c>
      <c r="E46" s="35" t="s">
        <v>164</v>
      </c>
      <c r="F46" s="35" t="s">
        <v>29</v>
      </c>
      <c r="G46" s="35" t="s">
        <v>165</v>
      </c>
      <c r="H46" s="35" t="s">
        <v>166</v>
      </c>
      <c r="I46" s="35" t="s">
        <v>38</v>
      </c>
      <c r="J46" s="36">
        <v>21.5</v>
      </c>
      <c r="K46" s="35" t="s">
        <v>100</v>
      </c>
      <c r="L46" s="35" t="s">
        <v>168</v>
      </c>
      <c r="M46" s="36">
        <v>10</v>
      </c>
      <c r="N46" s="36">
        <v>10.103669999999999</v>
      </c>
      <c r="O46" s="36">
        <v>0.05</v>
      </c>
      <c r="P46" s="36">
        <v>0.14000000000000001</v>
      </c>
      <c r="Q46" s="36">
        <v>0</v>
      </c>
      <c r="R46" s="36">
        <v>0.2</v>
      </c>
      <c r="S46" s="36">
        <v>16.77</v>
      </c>
      <c r="T46" s="36">
        <v>19.350000000000001</v>
      </c>
      <c r="U46" s="36">
        <v>21.05</v>
      </c>
      <c r="V46" s="36">
        <v>57.17</v>
      </c>
      <c r="W46" s="36">
        <v>19.059999999999999</v>
      </c>
      <c r="X46" s="35"/>
      <c r="Y46" s="35"/>
      <c r="Z46" s="42">
        <v>20</v>
      </c>
      <c r="AA46" s="37">
        <f t="shared" si="0"/>
        <v>15.600000000000001</v>
      </c>
      <c r="AB46" s="40">
        <f t="shared" si="1"/>
        <v>18</v>
      </c>
      <c r="AC46" s="40">
        <f t="shared" si="2"/>
        <v>19.581395348837209</v>
      </c>
      <c r="AD46" s="40">
        <f t="shared" si="3"/>
        <v>17.730232558139534</v>
      </c>
      <c r="AE46" s="35"/>
      <c r="AF46" s="35" t="s">
        <v>114</v>
      </c>
    </row>
    <row r="47" spans="1:32" x14ac:dyDescent="0.2">
      <c r="A47" s="35" t="s">
        <v>137</v>
      </c>
      <c r="B47" s="35" t="s">
        <v>19</v>
      </c>
      <c r="C47" s="35" t="s">
        <v>94</v>
      </c>
      <c r="D47" s="35" t="s">
        <v>106</v>
      </c>
      <c r="E47" s="35" t="s">
        <v>106</v>
      </c>
      <c r="F47" s="35" t="s">
        <v>29</v>
      </c>
      <c r="G47" s="35" t="s">
        <v>107</v>
      </c>
      <c r="H47" s="35" t="s">
        <v>167</v>
      </c>
      <c r="I47" s="35" t="s">
        <v>38</v>
      </c>
      <c r="J47" s="36">
        <v>21.5</v>
      </c>
      <c r="K47" s="35" t="s">
        <v>100</v>
      </c>
      <c r="L47" s="35" t="s">
        <v>168</v>
      </c>
      <c r="M47" s="36">
        <v>10</v>
      </c>
      <c r="N47" s="36">
        <v>9.9538180000000001</v>
      </c>
      <c r="O47" s="36">
        <v>0.19</v>
      </c>
      <c r="P47" s="36">
        <v>0.11</v>
      </c>
      <c r="Q47" s="36">
        <v>0</v>
      </c>
      <c r="R47" s="36">
        <v>0.31</v>
      </c>
      <c r="S47" s="36">
        <v>13.33</v>
      </c>
      <c r="T47" s="36">
        <v>17.920000000000002</v>
      </c>
      <c r="U47" s="36">
        <v>20.83</v>
      </c>
      <c r="V47" s="36">
        <v>52.08</v>
      </c>
      <c r="W47" s="36">
        <v>17.36</v>
      </c>
      <c r="X47" s="35"/>
      <c r="Y47" s="35"/>
      <c r="Z47" s="42">
        <v>20</v>
      </c>
      <c r="AA47" s="37">
        <f t="shared" si="0"/>
        <v>12.4</v>
      </c>
      <c r="AB47" s="40">
        <f t="shared" si="1"/>
        <v>16.669767441860465</v>
      </c>
      <c r="AC47" s="40">
        <f t="shared" si="2"/>
        <v>19.376744186046512</v>
      </c>
      <c r="AD47" s="40">
        <f t="shared" si="3"/>
        <v>16.148837209302325</v>
      </c>
      <c r="AE47" s="35"/>
      <c r="AF47" s="35" t="s">
        <v>114</v>
      </c>
    </row>
    <row r="48" spans="1:32" x14ac:dyDescent="0.2">
      <c r="A48" s="35" t="s">
        <v>137</v>
      </c>
      <c r="B48" s="35" t="s">
        <v>19</v>
      </c>
      <c r="C48" s="35" t="s">
        <v>96</v>
      </c>
      <c r="D48" s="35" t="s">
        <v>148</v>
      </c>
      <c r="E48" s="35" t="s">
        <v>148</v>
      </c>
      <c r="F48" s="35" t="s">
        <v>29</v>
      </c>
      <c r="G48" s="35" t="s">
        <v>149</v>
      </c>
      <c r="H48" s="35" t="s">
        <v>150</v>
      </c>
      <c r="I48" s="35" t="s">
        <v>38</v>
      </c>
      <c r="J48" s="36">
        <v>21.5</v>
      </c>
      <c r="K48" s="35" t="s">
        <v>100</v>
      </c>
      <c r="L48" s="35" t="s">
        <v>168</v>
      </c>
      <c r="M48" s="36">
        <v>10</v>
      </c>
      <c r="N48" s="36">
        <v>9.6237169999999992</v>
      </c>
      <c r="O48" s="36">
        <v>0.8</v>
      </c>
      <c r="P48" s="36">
        <v>0.1</v>
      </c>
      <c r="Q48" s="36">
        <v>0</v>
      </c>
      <c r="R48" s="36">
        <v>0.91</v>
      </c>
      <c r="S48" s="36">
        <v>15.91</v>
      </c>
      <c r="T48" s="36">
        <v>16.48</v>
      </c>
      <c r="U48" s="36">
        <v>19.54</v>
      </c>
      <c r="V48" s="36">
        <v>51.93</v>
      </c>
      <c r="W48" s="36">
        <v>17.309999999999999</v>
      </c>
      <c r="X48" s="35"/>
      <c r="Y48" s="35"/>
      <c r="Z48" s="42">
        <v>20</v>
      </c>
      <c r="AA48" s="37">
        <f t="shared" si="0"/>
        <v>14.8</v>
      </c>
      <c r="AB48" s="40">
        <f t="shared" si="1"/>
        <v>15.330232558139535</v>
      </c>
      <c r="AC48" s="40">
        <f t="shared" si="2"/>
        <v>18.176744186046513</v>
      </c>
      <c r="AD48" s="40">
        <f t="shared" si="3"/>
        <v>16.102325581395348</v>
      </c>
      <c r="AE48" s="35" t="s">
        <v>171</v>
      </c>
      <c r="AF48" s="35" t="s">
        <v>78</v>
      </c>
    </row>
    <row r="49" spans="1:32" x14ac:dyDescent="0.2">
      <c r="A49" s="35" t="s">
        <v>137</v>
      </c>
      <c r="B49" s="35" t="s">
        <v>25</v>
      </c>
      <c r="C49" s="35" t="s">
        <v>27</v>
      </c>
      <c r="D49" s="35" t="s">
        <v>28</v>
      </c>
      <c r="E49" s="35" t="s">
        <v>28</v>
      </c>
      <c r="F49" s="35" t="s">
        <v>99</v>
      </c>
      <c r="G49" s="35" t="s">
        <v>30</v>
      </c>
      <c r="H49" s="35" t="s">
        <v>34</v>
      </c>
      <c r="I49" s="35" t="s">
        <v>38</v>
      </c>
      <c r="J49" s="36">
        <v>30.8</v>
      </c>
      <c r="K49" s="35" t="s">
        <v>26</v>
      </c>
      <c r="L49" s="35" t="s">
        <v>168</v>
      </c>
      <c r="M49" s="36">
        <v>10</v>
      </c>
      <c r="N49" s="36">
        <v>10.246919999999999</v>
      </c>
      <c r="O49" s="36">
        <v>0.03</v>
      </c>
      <c r="P49" s="36">
        <v>0.66</v>
      </c>
      <c r="Q49" s="36">
        <v>0</v>
      </c>
      <c r="R49" s="36">
        <v>0.7</v>
      </c>
      <c r="S49" s="36">
        <v>27.72</v>
      </c>
      <c r="T49" s="36">
        <v>26.69</v>
      </c>
      <c r="U49" s="36">
        <v>28.64</v>
      </c>
      <c r="V49" s="36">
        <v>83.05</v>
      </c>
      <c r="W49" s="36">
        <v>27.68</v>
      </c>
      <c r="X49" s="35"/>
      <c r="Y49" s="35"/>
      <c r="Z49" s="42">
        <v>30</v>
      </c>
      <c r="AA49" s="37">
        <f t="shared" si="0"/>
        <v>26.999999999999996</v>
      </c>
      <c r="AB49" s="40">
        <f t="shared" si="1"/>
        <v>25.996753246753247</v>
      </c>
      <c r="AC49" s="40">
        <f t="shared" si="2"/>
        <v>27.896103896103895</v>
      </c>
      <c r="AD49" s="40">
        <f t="shared" si="3"/>
        <v>26.961038961038959</v>
      </c>
      <c r="AE49" s="35"/>
      <c r="AF49" s="35" t="s">
        <v>78</v>
      </c>
    </row>
    <row r="50" spans="1:32" x14ac:dyDescent="0.2">
      <c r="A50" s="35" t="s">
        <v>137</v>
      </c>
      <c r="B50" s="35" t="s">
        <v>25</v>
      </c>
      <c r="C50" s="35" t="s">
        <v>94</v>
      </c>
      <c r="D50" s="35" t="s">
        <v>97</v>
      </c>
      <c r="E50" s="35" t="s">
        <v>97</v>
      </c>
      <c r="F50" s="35" t="s">
        <v>29</v>
      </c>
      <c r="G50" s="35" t="s">
        <v>32</v>
      </c>
      <c r="H50" s="35" t="s">
        <v>36</v>
      </c>
      <c r="I50" s="35" t="s">
        <v>38</v>
      </c>
      <c r="J50" s="36">
        <v>30.8</v>
      </c>
      <c r="K50" s="35" t="s">
        <v>26</v>
      </c>
      <c r="L50" s="35" t="s">
        <v>168</v>
      </c>
      <c r="M50" s="36">
        <v>8</v>
      </c>
      <c r="N50" s="36">
        <v>8.0860409999999998</v>
      </c>
      <c r="O50" s="36">
        <v>0.13</v>
      </c>
      <c r="P50" s="36">
        <v>0.01</v>
      </c>
      <c r="Q50" s="36">
        <v>0</v>
      </c>
      <c r="R50" s="36">
        <v>0.14000000000000001</v>
      </c>
      <c r="S50" s="36">
        <v>25.26</v>
      </c>
      <c r="T50" s="36">
        <v>25.67</v>
      </c>
      <c r="U50" s="36">
        <v>30.22</v>
      </c>
      <c r="V50" s="36">
        <v>81.150000000000006</v>
      </c>
      <c r="W50" s="36">
        <v>27.05</v>
      </c>
      <c r="X50" s="35"/>
      <c r="Y50" s="35"/>
      <c r="Z50" s="42">
        <v>30</v>
      </c>
      <c r="AA50" s="37">
        <f t="shared" si="0"/>
        <v>24.603896103896105</v>
      </c>
      <c r="AB50" s="40">
        <f t="shared" si="1"/>
        <v>25.003246753246753</v>
      </c>
      <c r="AC50" s="40">
        <f t="shared" si="2"/>
        <v>29.435064935064933</v>
      </c>
      <c r="AD50" s="40">
        <f t="shared" si="3"/>
        <v>26.347402597402599</v>
      </c>
      <c r="AE50" s="35"/>
      <c r="AF50" s="35" t="s">
        <v>78</v>
      </c>
    </row>
    <row r="51" spans="1:32" x14ac:dyDescent="0.2">
      <c r="A51" s="35" t="s">
        <v>137</v>
      </c>
      <c r="B51" s="35" t="s">
        <v>25</v>
      </c>
      <c r="C51" s="35"/>
      <c r="D51" s="35" t="s">
        <v>95</v>
      </c>
      <c r="E51" s="35" t="s">
        <v>95</v>
      </c>
      <c r="F51" s="35" t="s">
        <v>29</v>
      </c>
      <c r="G51" s="35" t="s">
        <v>157</v>
      </c>
      <c r="H51" s="35" t="s">
        <v>158</v>
      </c>
      <c r="I51" s="35"/>
      <c r="J51" s="36">
        <v>0</v>
      </c>
      <c r="K51" s="35" t="s">
        <v>26</v>
      </c>
      <c r="L51" s="35" t="s">
        <v>168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5" t="s">
        <v>112</v>
      </c>
      <c r="Y51" s="35" t="s">
        <v>112</v>
      </c>
      <c r="Z51" s="42">
        <v>0</v>
      </c>
      <c r="AA51" s="37">
        <f t="shared" si="0"/>
        <v>0</v>
      </c>
      <c r="AB51" s="40">
        <f t="shared" si="1"/>
        <v>0</v>
      </c>
      <c r="AC51" s="40">
        <f t="shared" si="2"/>
        <v>0</v>
      </c>
      <c r="AD51" s="40">
        <f t="shared" si="3"/>
        <v>0</v>
      </c>
      <c r="AE51" s="35"/>
      <c r="AF51" s="35" t="s">
        <v>114</v>
      </c>
    </row>
    <row r="52" spans="1:32" x14ac:dyDescent="0.2">
      <c r="A52" s="35" t="s">
        <v>137</v>
      </c>
      <c r="B52" s="35" t="s">
        <v>19</v>
      </c>
      <c r="C52" s="35"/>
      <c r="D52" s="35" t="s">
        <v>159</v>
      </c>
      <c r="E52" s="35" t="s">
        <v>159</v>
      </c>
      <c r="F52" s="35" t="s">
        <v>29</v>
      </c>
      <c r="G52" s="35" t="s">
        <v>160</v>
      </c>
      <c r="H52" s="35" t="s">
        <v>161</v>
      </c>
      <c r="I52" s="35"/>
      <c r="J52" s="36">
        <v>0</v>
      </c>
      <c r="K52" s="35" t="s">
        <v>100</v>
      </c>
      <c r="L52" s="35" t="s">
        <v>168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5" t="s">
        <v>18</v>
      </c>
      <c r="Y52" s="35" t="s">
        <v>169</v>
      </c>
      <c r="Z52" s="42">
        <v>0</v>
      </c>
      <c r="AA52" s="37">
        <f t="shared" si="0"/>
        <v>0</v>
      </c>
      <c r="AB52" s="40">
        <f t="shared" si="1"/>
        <v>0</v>
      </c>
      <c r="AC52" s="40">
        <f t="shared" si="2"/>
        <v>0</v>
      </c>
      <c r="AD52" s="40">
        <f t="shared" si="3"/>
        <v>0</v>
      </c>
      <c r="AE52" s="35" t="s">
        <v>171</v>
      </c>
      <c r="AF52" s="35" t="s">
        <v>114</v>
      </c>
    </row>
    <row r="53" spans="1:32" x14ac:dyDescent="0.2">
      <c r="A53" s="35" t="s">
        <v>172</v>
      </c>
      <c r="B53" s="35" t="s">
        <v>19</v>
      </c>
      <c r="C53" s="35" t="s">
        <v>27</v>
      </c>
      <c r="D53" s="35" t="s">
        <v>173</v>
      </c>
      <c r="E53" s="35" t="s">
        <v>173</v>
      </c>
      <c r="F53" s="35" t="s">
        <v>174</v>
      </c>
      <c r="G53" s="35" t="s">
        <v>76</v>
      </c>
      <c r="H53" s="35" t="s">
        <v>77</v>
      </c>
      <c r="I53" s="35" t="s">
        <v>38</v>
      </c>
      <c r="J53" s="35">
        <v>21.4</v>
      </c>
      <c r="K53" s="35" t="s">
        <v>100</v>
      </c>
      <c r="L53" s="35" t="s">
        <v>175</v>
      </c>
      <c r="M53" s="36">
        <v>8</v>
      </c>
      <c r="N53" s="36">
        <v>7.979285</v>
      </c>
      <c r="O53" s="36">
        <v>0.04</v>
      </c>
      <c r="P53" s="36">
        <v>0</v>
      </c>
      <c r="Q53" s="36">
        <v>0</v>
      </c>
      <c r="R53" s="36">
        <v>0.04</v>
      </c>
      <c r="S53" s="36">
        <v>17.98</v>
      </c>
      <c r="T53" s="36">
        <v>19.260000000000002</v>
      </c>
      <c r="U53" s="36">
        <v>21.28</v>
      </c>
      <c r="V53" s="36">
        <v>58.52</v>
      </c>
      <c r="W53" s="36">
        <v>19.510000000000002</v>
      </c>
      <c r="X53" s="35"/>
      <c r="Y53" s="35"/>
      <c r="Z53" s="42">
        <v>20</v>
      </c>
      <c r="AA53" s="37">
        <f t="shared" ref="AA53:AA77" si="4">IF(Z53=0,0,($S53/$J53)*$Z53)</f>
        <v>16.803738317757009</v>
      </c>
      <c r="AB53" s="40">
        <f t="shared" ref="AB53:AB77" si="5">IF(AA53=0,0,($T53/$J53)*$Z53)</f>
        <v>18.000000000000004</v>
      </c>
      <c r="AC53" s="40">
        <f t="shared" ref="AC53:AC77" si="6">IF(AB53=0,0,($U53/$J53)*$Z53)</f>
        <v>19.887850467289724</v>
      </c>
      <c r="AD53" s="40">
        <f t="shared" ref="AD53:AD77" si="7">IF(AC53=0,0,($W53/$J53)*$Z53)</f>
        <v>18.233644859813086</v>
      </c>
      <c r="AE53" s="35" t="s">
        <v>206</v>
      </c>
      <c r="AF53" s="35" t="s">
        <v>78</v>
      </c>
    </row>
    <row r="54" spans="1:32" x14ac:dyDescent="0.2">
      <c r="A54" s="35" t="s">
        <v>172</v>
      </c>
      <c r="B54" s="35" t="s">
        <v>19</v>
      </c>
      <c r="C54" s="35" t="s">
        <v>94</v>
      </c>
      <c r="D54" s="35" t="s">
        <v>176</v>
      </c>
      <c r="E54" s="35" t="s">
        <v>176</v>
      </c>
      <c r="F54" s="35" t="s">
        <v>174</v>
      </c>
      <c r="G54" s="35" t="s">
        <v>177</v>
      </c>
      <c r="H54" s="35" t="s">
        <v>178</v>
      </c>
      <c r="I54" s="35" t="s">
        <v>38</v>
      </c>
      <c r="J54" s="35">
        <v>21.4</v>
      </c>
      <c r="K54" s="35" t="s">
        <v>100</v>
      </c>
      <c r="L54" s="35" t="s">
        <v>175</v>
      </c>
      <c r="M54" s="36">
        <v>7</v>
      </c>
      <c r="N54" s="36">
        <v>6.9928290000000004</v>
      </c>
      <c r="O54" s="36">
        <v>0</v>
      </c>
      <c r="P54" s="36">
        <v>0</v>
      </c>
      <c r="Q54" s="36">
        <v>0</v>
      </c>
      <c r="R54" s="36">
        <v>0.01</v>
      </c>
      <c r="S54" s="36">
        <v>17.98</v>
      </c>
      <c r="T54" s="36">
        <v>17.829999999999998</v>
      </c>
      <c r="U54" s="36">
        <v>21.36</v>
      </c>
      <c r="V54" s="36">
        <v>57.17</v>
      </c>
      <c r="W54" s="36">
        <v>19.059999999999999</v>
      </c>
      <c r="X54" s="35"/>
      <c r="Y54" s="35"/>
      <c r="Z54" s="42">
        <v>20</v>
      </c>
      <c r="AA54" s="37">
        <f t="shared" si="4"/>
        <v>16.803738317757009</v>
      </c>
      <c r="AB54" s="40">
        <f t="shared" si="5"/>
        <v>16.66355140186916</v>
      </c>
      <c r="AC54" s="40">
        <f t="shared" si="6"/>
        <v>19.962616822429908</v>
      </c>
      <c r="AD54" s="40">
        <f t="shared" si="7"/>
        <v>17.813084112149532</v>
      </c>
      <c r="AE54" s="35" t="s">
        <v>206</v>
      </c>
      <c r="AF54" s="35" t="s">
        <v>78</v>
      </c>
    </row>
    <row r="55" spans="1:32" x14ac:dyDescent="0.2">
      <c r="A55" s="35" t="s">
        <v>172</v>
      </c>
      <c r="B55" s="35" t="s">
        <v>19</v>
      </c>
      <c r="C55" s="35" t="s">
        <v>96</v>
      </c>
      <c r="D55" s="35" t="s">
        <v>179</v>
      </c>
      <c r="E55" s="35" t="s">
        <v>179</v>
      </c>
      <c r="F55" s="35" t="s">
        <v>174</v>
      </c>
      <c r="G55" s="35" t="s">
        <v>72</v>
      </c>
      <c r="H55" s="35" t="s">
        <v>73</v>
      </c>
      <c r="I55" s="35" t="s">
        <v>105</v>
      </c>
      <c r="J55" s="35">
        <v>21.4</v>
      </c>
      <c r="K55" s="35" t="s">
        <v>100</v>
      </c>
      <c r="L55" s="35" t="s">
        <v>175</v>
      </c>
      <c r="M55" s="36">
        <v>8</v>
      </c>
      <c r="N55" s="36">
        <v>7.7009189999999998</v>
      </c>
      <c r="O55" s="36">
        <v>0.03</v>
      </c>
      <c r="P55" s="36">
        <v>0.54</v>
      </c>
      <c r="Q55" s="36">
        <v>0</v>
      </c>
      <c r="R55" s="36">
        <v>0.57999999999999996</v>
      </c>
      <c r="S55" s="36">
        <v>17.98</v>
      </c>
      <c r="T55" s="36">
        <v>19.260000000000002</v>
      </c>
      <c r="U55" s="36">
        <v>19.84</v>
      </c>
      <c r="V55" s="36">
        <v>57.08</v>
      </c>
      <c r="W55" s="36">
        <v>19.03</v>
      </c>
      <c r="X55" s="35"/>
      <c r="Y55" s="35"/>
      <c r="Z55" s="42">
        <v>20</v>
      </c>
      <c r="AA55" s="37">
        <f t="shared" si="4"/>
        <v>16.803738317757009</v>
      </c>
      <c r="AB55" s="40">
        <f t="shared" si="5"/>
        <v>18.000000000000004</v>
      </c>
      <c r="AC55" s="40">
        <f t="shared" si="6"/>
        <v>18.542056074766357</v>
      </c>
      <c r="AD55" s="40">
        <f t="shared" si="7"/>
        <v>17.785046728971963</v>
      </c>
      <c r="AE55" s="35"/>
      <c r="AF55" s="35" t="s">
        <v>114</v>
      </c>
    </row>
    <row r="56" spans="1:32" x14ac:dyDescent="0.2">
      <c r="A56" s="35" t="s">
        <v>172</v>
      </c>
      <c r="B56" s="35" t="s">
        <v>19</v>
      </c>
      <c r="C56" s="35" t="s">
        <v>98</v>
      </c>
      <c r="D56" s="35" t="s">
        <v>180</v>
      </c>
      <c r="E56" s="35" t="s">
        <v>180</v>
      </c>
      <c r="F56" s="35" t="s">
        <v>174</v>
      </c>
      <c r="G56" s="35" t="s">
        <v>181</v>
      </c>
      <c r="H56" s="35" t="s">
        <v>182</v>
      </c>
      <c r="I56" s="35" t="s">
        <v>38</v>
      </c>
      <c r="J56" s="35">
        <v>21.4</v>
      </c>
      <c r="K56" s="35" t="s">
        <v>100</v>
      </c>
      <c r="L56" s="35" t="s">
        <v>175</v>
      </c>
      <c r="M56" s="36">
        <v>7</v>
      </c>
      <c r="N56" s="36">
        <v>6.9896570000000002</v>
      </c>
      <c r="O56" s="36">
        <v>0.02</v>
      </c>
      <c r="P56" s="36">
        <v>0</v>
      </c>
      <c r="Q56" s="36">
        <v>0</v>
      </c>
      <c r="R56" s="36">
        <v>0.02</v>
      </c>
      <c r="S56" s="36">
        <v>18.829999999999998</v>
      </c>
      <c r="T56" s="36">
        <v>15.69</v>
      </c>
      <c r="U56" s="36">
        <v>21.34</v>
      </c>
      <c r="V56" s="36">
        <v>55.86</v>
      </c>
      <c r="W56" s="36">
        <v>18.62</v>
      </c>
      <c r="X56" s="35"/>
      <c r="Y56" s="35"/>
      <c r="Z56" s="42">
        <v>20</v>
      </c>
      <c r="AA56" s="37">
        <f t="shared" si="4"/>
        <v>17.598130841121495</v>
      </c>
      <c r="AB56" s="40">
        <f t="shared" si="5"/>
        <v>14.66355140186916</v>
      </c>
      <c r="AC56" s="40">
        <f t="shared" si="6"/>
        <v>19.943925233644862</v>
      </c>
      <c r="AD56" s="40">
        <f t="shared" si="7"/>
        <v>17.401869158878508</v>
      </c>
      <c r="AE56" s="35" t="s">
        <v>206</v>
      </c>
      <c r="AF56" s="35" t="s">
        <v>78</v>
      </c>
    </row>
    <row r="57" spans="1:32" x14ac:dyDescent="0.2">
      <c r="A57" s="35" t="s">
        <v>172</v>
      </c>
      <c r="B57" s="35" t="s">
        <v>19</v>
      </c>
      <c r="C57" s="35" t="s">
        <v>102</v>
      </c>
      <c r="D57" s="35" t="s">
        <v>183</v>
      </c>
      <c r="E57" s="35" t="s">
        <v>183</v>
      </c>
      <c r="F57" s="35" t="s">
        <v>184</v>
      </c>
      <c r="G57" s="35" t="s">
        <v>185</v>
      </c>
      <c r="H57" s="35" t="s">
        <v>186</v>
      </c>
      <c r="I57" s="35" t="s">
        <v>38</v>
      </c>
      <c r="J57" s="35">
        <v>21.4</v>
      </c>
      <c r="K57" s="35" t="s">
        <v>100</v>
      </c>
      <c r="L57" s="35" t="s">
        <v>175</v>
      </c>
      <c r="M57" s="36">
        <v>8</v>
      </c>
      <c r="N57" s="36">
        <v>8.8409449999999996</v>
      </c>
      <c r="O57" s="36">
        <v>0.68</v>
      </c>
      <c r="P57" s="36">
        <v>1</v>
      </c>
      <c r="Q57" s="36">
        <v>0</v>
      </c>
      <c r="R57" s="36">
        <v>1.68</v>
      </c>
      <c r="S57" s="36">
        <v>17.55</v>
      </c>
      <c r="T57" s="36">
        <v>17.12</v>
      </c>
      <c r="U57" s="36">
        <v>16.89</v>
      </c>
      <c r="V57" s="36">
        <v>51.56</v>
      </c>
      <c r="W57" s="36">
        <v>17.190000000000001</v>
      </c>
      <c r="X57" s="35"/>
      <c r="Y57" s="35"/>
      <c r="Z57" s="42">
        <v>20</v>
      </c>
      <c r="AA57" s="37">
        <f t="shared" si="4"/>
        <v>16.401869158878505</v>
      </c>
      <c r="AB57" s="40">
        <f t="shared" si="5"/>
        <v>16</v>
      </c>
      <c r="AC57" s="40">
        <f t="shared" si="6"/>
        <v>15.785046728971963</v>
      </c>
      <c r="AD57" s="40">
        <f t="shared" si="7"/>
        <v>16.065420560747665</v>
      </c>
      <c r="AE57" s="35" t="s">
        <v>206</v>
      </c>
      <c r="AF57" s="35" t="s">
        <v>78</v>
      </c>
    </row>
    <row r="58" spans="1:32" x14ac:dyDescent="0.2">
      <c r="A58" s="35" t="s">
        <v>172</v>
      </c>
      <c r="B58" s="35" t="s">
        <v>19</v>
      </c>
      <c r="C58" s="35" t="s">
        <v>27</v>
      </c>
      <c r="D58" s="35" t="s">
        <v>187</v>
      </c>
      <c r="E58" s="35" t="s">
        <v>188</v>
      </c>
      <c r="F58" s="35" t="s">
        <v>184</v>
      </c>
      <c r="G58" s="35" t="s">
        <v>189</v>
      </c>
      <c r="H58" s="35" t="s">
        <v>190</v>
      </c>
      <c r="I58" s="35" t="s">
        <v>38</v>
      </c>
      <c r="J58" s="35">
        <v>21.4</v>
      </c>
      <c r="K58" s="35" t="s">
        <v>113</v>
      </c>
      <c r="L58" s="35" t="s">
        <v>175</v>
      </c>
      <c r="M58" s="36">
        <v>9</v>
      </c>
      <c r="N58" s="36">
        <v>8.8379019999999997</v>
      </c>
      <c r="O58" s="36">
        <v>0.32</v>
      </c>
      <c r="P58" s="36">
        <v>0</v>
      </c>
      <c r="Q58" s="36">
        <v>0</v>
      </c>
      <c r="R58" s="36">
        <v>0.32</v>
      </c>
      <c r="S58" s="36">
        <v>17.98</v>
      </c>
      <c r="T58" s="36">
        <v>16.41</v>
      </c>
      <c r="U58" s="36">
        <v>20.63</v>
      </c>
      <c r="V58" s="36">
        <v>55.02</v>
      </c>
      <c r="W58" s="36">
        <v>18.34</v>
      </c>
      <c r="X58" s="35"/>
      <c r="Y58" s="35"/>
      <c r="Z58" s="42">
        <v>20</v>
      </c>
      <c r="AA58" s="37">
        <f t="shared" si="4"/>
        <v>16.803738317757009</v>
      </c>
      <c r="AB58" s="40">
        <f t="shared" si="5"/>
        <v>15.336448598130843</v>
      </c>
      <c r="AC58" s="40">
        <f t="shared" si="6"/>
        <v>19.280373831775702</v>
      </c>
      <c r="AD58" s="40">
        <f t="shared" si="7"/>
        <v>17.140186915887853</v>
      </c>
      <c r="AE58" s="35"/>
      <c r="AF58" s="35" t="s">
        <v>78</v>
      </c>
    </row>
    <row r="59" spans="1:32" x14ac:dyDescent="0.2">
      <c r="A59" s="35" t="s">
        <v>172</v>
      </c>
      <c r="B59" s="35" t="s">
        <v>25</v>
      </c>
      <c r="C59" s="35" t="s">
        <v>27</v>
      </c>
      <c r="D59" s="35" t="s">
        <v>191</v>
      </c>
      <c r="E59" s="35" t="s">
        <v>191</v>
      </c>
      <c r="F59" s="35" t="s">
        <v>174</v>
      </c>
      <c r="G59" s="35" t="s">
        <v>74</v>
      </c>
      <c r="H59" s="35" t="s">
        <v>75</v>
      </c>
      <c r="I59" s="35" t="s">
        <v>38</v>
      </c>
      <c r="J59" s="35">
        <v>30.9</v>
      </c>
      <c r="K59" s="35" t="s">
        <v>26</v>
      </c>
      <c r="L59" s="35" t="s">
        <v>175</v>
      </c>
      <c r="M59" s="36">
        <v>12</v>
      </c>
      <c r="N59" s="36">
        <v>12.0913</v>
      </c>
      <c r="O59" s="36">
        <v>0.02</v>
      </c>
      <c r="P59" s="36">
        <v>0.31</v>
      </c>
      <c r="Q59" s="36">
        <v>0</v>
      </c>
      <c r="R59" s="36">
        <v>0.33</v>
      </c>
      <c r="S59" s="36">
        <v>25.96</v>
      </c>
      <c r="T59" s="36">
        <v>23.69</v>
      </c>
      <c r="U59" s="36">
        <v>30.03</v>
      </c>
      <c r="V59" s="36">
        <v>79.680000000000007</v>
      </c>
      <c r="W59" s="36">
        <v>26.56</v>
      </c>
      <c r="X59" s="35"/>
      <c r="Y59" s="35"/>
      <c r="Z59" s="42">
        <v>30</v>
      </c>
      <c r="AA59" s="37">
        <f t="shared" si="4"/>
        <v>25.203883495145632</v>
      </c>
      <c r="AB59" s="40">
        <f t="shared" si="5"/>
        <v>23</v>
      </c>
      <c r="AC59" s="40">
        <f t="shared" si="6"/>
        <v>29.155339805825243</v>
      </c>
      <c r="AD59" s="40">
        <f t="shared" si="7"/>
        <v>25.78640776699029</v>
      </c>
      <c r="AE59" s="35"/>
      <c r="AF59" s="35" t="s">
        <v>114</v>
      </c>
    </row>
    <row r="60" spans="1:32" x14ac:dyDescent="0.2">
      <c r="A60" s="35" t="s">
        <v>172</v>
      </c>
      <c r="B60" s="35" t="s">
        <v>25</v>
      </c>
      <c r="C60" s="35" t="s">
        <v>27</v>
      </c>
      <c r="D60" s="35" t="s">
        <v>192</v>
      </c>
      <c r="E60" s="35" t="s">
        <v>192</v>
      </c>
      <c r="F60" s="35" t="s">
        <v>174</v>
      </c>
      <c r="G60" s="35" t="s">
        <v>70</v>
      </c>
      <c r="H60" s="35" t="s">
        <v>71</v>
      </c>
      <c r="I60" s="35" t="s">
        <v>38</v>
      </c>
      <c r="J60" s="35">
        <v>40.4</v>
      </c>
      <c r="K60" s="35" t="s">
        <v>26</v>
      </c>
      <c r="L60" s="35" t="s">
        <v>175</v>
      </c>
      <c r="M60" s="36">
        <v>12</v>
      </c>
      <c r="N60" s="36">
        <v>11.975289999999999</v>
      </c>
      <c r="O60" s="36">
        <v>0.02</v>
      </c>
      <c r="P60" s="36">
        <v>0.02</v>
      </c>
      <c r="Q60" s="36">
        <v>0</v>
      </c>
      <c r="R60" s="36">
        <v>0.04</v>
      </c>
      <c r="S60" s="36">
        <v>36.36</v>
      </c>
      <c r="T60" s="36">
        <v>35.01</v>
      </c>
      <c r="U60" s="36">
        <v>40.229999999999997</v>
      </c>
      <c r="V60" s="36">
        <v>111.6</v>
      </c>
      <c r="W60" s="36">
        <v>37.200000000000003</v>
      </c>
      <c r="X60" s="35"/>
      <c r="Y60" s="35"/>
      <c r="Z60" s="42">
        <v>40</v>
      </c>
      <c r="AA60" s="37">
        <f t="shared" si="4"/>
        <v>36</v>
      </c>
      <c r="AB60" s="40">
        <f t="shared" si="5"/>
        <v>34.663366336633665</v>
      </c>
      <c r="AC60" s="40">
        <f t="shared" si="6"/>
        <v>39.831683168316829</v>
      </c>
      <c r="AD60" s="40">
        <f t="shared" si="7"/>
        <v>36.831683168316836</v>
      </c>
      <c r="AE60" s="35"/>
      <c r="AF60" s="35" t="s">
        <v>78</v>
      </c>
    </row>
    <row r="61" spans="1:32" x14ac:dyDescent="0.2">
      <c r="A61" s="35" t="s">
        <v>193</v>
      </c>
      <c r="B61" s="35" t="s">
        <v>19</v>
      </c>
      <c r="C61" s="35" t="s">
        <v>27</v>
      </c>
      <c r="D61" s="35" t="s">
        <v>176</v>
      </c>
      <c r="E61" s="35" t="s">
        <v>176</v>
      </c>
      <c r="F61" s="35" t="s">
        <v>174</v>
      </c>
      <c r="G61" s="35" t="s">
        <v>177</v>
      </c>
      <c r="H61" s="35" t="s">
        <v>178</v>
      </c>
      <c r="I61" s="35" t="s">
        <v>38</v>
      </c>
      <c r="J61" s="35">
        <v>21.4</v>
      </c>
      <c r="K61" s="35" t="s">
        <v>100</v>
      </c>
      <c r="L61" s="35" t="s">
        <v>194</v>
      </c>
      <c r="M61" s="36">
        <v>7</v>
      </c>
      <c r="N61" s="36">
        <v>6.9947330000000001</v>
      </c>
      <c r="O61" s="36">
        <v>0</v>
      </c>
      <c r="P61" s="36">
        <v>0</v>
      </c>
      <c r="Q61" s="36">
        <v>0</v>
      </c>
      <c r="R61" s="36">
        <v>0.01</v>
      </c>
      <c r="S61" s="36">
        <v>20.12</v>
      </c>
      <c r="T61" s="36">
        <v>17.829999999999998</v>
      </c>
      <c r="U61" s="36">
        <v>21.37</v>
      </c>
      <c r="V61" s="36">
        <v>59.32</v>
      </c>
      <c r="W61" s="36">
        <v>19.77</v>
      </c>
      <c r="X61" s="35"/>
      <c r="Y61" s="35"/>
      <c r="Z61" s="42">
        <v>20</v>
      </c>
      <c r="AA61" s="37">
        <f t="shared" si="4"/>
        <v>18.803738317757009</v>
      </c>
      <c r="AB61" s="40">
        <f t="shared" si="5"/>
        <v>16.66355140186916</v>
      </c>
      <c r="AC61" s="40">
        <f t="shared" si="6"/>
        <v>19.971962616822431</v>
      </c>
      <c r="AD61" s="40">
        <f t="shared" si="7"/>
        <v>18.476635514018692</v>
      </c>
      <c r="AE61" s="35" t="s">
        <v>206</v>
      </c>
      <c r="AF61" s="35" t="s">
        <v>78</v>
      </c>
    </row>
    <row r="62" spans="1:32" x14ac:dyDescent="0.2">
      <c r="A62" s="35" t="s">
        <v>193</v>
      </c>
      <c r="B62" s="35" t="s">
        <v>19</v>
      </c>
      <c r="C62" s="35" t="s">
        <v>94</v>
      </c>
      <c r="D62" s="35" t="s">
        <v>173</v>
      </c>
      <c r="E62" s="35" t="s">
        <v>173</v>
      </c>
      <c r="F62" s="35" t="s">
        <v>174</v>
      </c>
      <c r="G62" s="35" t="s">
        <v>76</v>
      </c>
      <c r="H62" s="35" t="s">
        <v>77</v>
      </c>
      <c r="I62" s="35" t="s">
        <v>38</v>
      </c>
      <c r="J62" s="35">
        <v>21.4</v>
      </c>
      <c r="K62" s="35" t="s">
        <v>100</v>
      </c>
      <c r="L62" s="35" t="s">
        <v>194</v>
      </c>
      <c r="M62" s="36">
        <v>8</v>
      </c>
      <c r="N62" s="36">
        <v>8.0392360000000007</v>
      </c>
      <c r="O62" s="36">
        <v>0</v>
      </c>
      <c r="P62" s="36">
        <v>0.08</v>
      </c>
      <c r="Q62" s="36">
        <v>0</v>
      </c>
      <c r="R62" s="36">
        <v>0.08</v>
      </c>
      <c r="S62" s="36">
        <v>18.829999999999998</v>
      </c>
      <c r="T62" s="36">
        <v>19.260000000000002</v>
      </c>
      <c r="U62" s="36">
        <v>21.18</v>
      </c>
      <c r="V62" s="36">
        <v>59.27</v>
      </c>
      <c r="W62" s="36">
        <v>19.760000000000002</v>
      </c>
      <c r="X62" s="35"/>
      <c r="Y62" s="35"/>
      <c r="Z62" s="42">
        <v>20</v>
      </c>
      <c r="AA62" s="37">
        <f t="shared" si="4"/>
        <v>17.598130841121495</v>
      </c>
      <c r="AB62" s="40">
        <f t="shared" si="5"/>
        <v>18.000000000000004</v>
      </c>
      <c r="AC62" s="40">
        <f t="shared" si="6"/>
        <v>19.794392523364486</v>
      </c>
      <c r="AD62" s="40">
        <f t="shared" si="7"/>
        <v>18.467289719626169</v>
      </c>
      <c r="AE62" s="35" t="s">
        <v>206</v>
      </c>
      <c r="AF62" s="35" t="s">
        <v>78</v>
      </c>
    </row>
    <row r="63" spans="1:32" x14ac:dyDescent="0.2">
      <c r="A63" s="35" t="s">
        <v>193</v>
      </c>
      <c r="B63" s="35" t="s">
        <v>19</v>
      </c>
      <c r="C63" s="35" t="s">
        <v>96</v>
      </c>
      <c r="D63" s="35" t="s">
        <v>180</v>
      </c>
      <c r="E63" s="35" t="s">
        <v>180</v>
      </c>
      <c r="F63" s="35" t="s">
        <v>174</v>
      </c>
      <c r="G63" s="35" t="s">
        <v>181</v>
      </c>
      <c r="H63" s="35" t="s">
        <v>182</v>
      </c>
      <c r="I63" s="35" t="s">
        <v>38</v>
      </c>
      <c r="J63" s="35">
        <v>21.4</v>
      </c>
      <c r="K63" s="35" t="s">
        <v>100</v>
      </c>
      <c r="L63" s="35" t="s">
        <v>194</v>
      </c>
      <c r="M63" s="36">
        <v>7</v>
      </c>
      <c r="N63" s="36">
        <v>6.9915599999999998</v>
      </c>
      <c r="O63" s="36">
        <v>0.01</v>
      </c>
      <c r="P63" s="36">
        <v>0</v>
      </c>
      <c r="Q63" s="36">
        <v>0</v>
      </c>
      <c r="R63" s="36">
        <v>0.01</v>
      </c>
      <c r="S63" s="36">
        <v>20.12</v>
      </c>
      <c r="T63" s="36">
        <v>17.12</v>
      </c>
      <c r="U63" s="36">
        <v>21.35</v>
      </c>
      <c r="V63" s="36">
        <v>58.59</v>
      </c>
      <c r="W63" s="36">
        <v>19.53</v>
      </c>
      <c r="X63" s="35"/>
      <c r="Y63" s="35"/>
      <c r="Z63" s="42">
        <v>20</v>
      </c>
      <c r="AA63" s="37">
        <f t="shared" si="4"/>
        <v>18.803738317757009</v>
      </c>
      <c r="AB63" s="40">
        <f t="shared" si="5"/>
        <v>16</v>
      </c>
      <c r="AC63" s="40">
        <f t="shared" si="6"/>
        <v>19.953271028037385</v>
      </c>
      <c r="AD63" s="40">
        <f t="shared" si="7"/>
        <v>18.252336448598133</v>
      </c>
      <c r="AE63" s="35" t="s">
        <v>206</v>
      </c>
      <c r="AF63" s="35" t="s">
        <v>78</v>
      </c>
    </row>
    <row r="64" spans="1:32" x14ac:dyDescent="0.2">
      <c r="A64" s="35" t="s">
        <v>193</v>
      </c>
      <c r="B64" s="35" t="s">
        <v>19</v>
      </c>
      <c r="C64" s="35" t="s">
        <v>98</v>
      </c>
      <c r="D64" s="35" t="s">
        <v>183</v>
      </c>
      <c r="E64" s="35" t="s">
        <v>183</v>
      </c>
      <c r="F64" s="35" t="s">
        <v>184</v>
      </c>
      <c r="G64" s="35" t="s">
        <v>185</v>
      </c>
      <c r="H64" s="35" t="s">
        <v>186</v>
      </c>
      <c r="I64" s="35" t="s">
        <v>38</v>
      </c>
      <c r="J64" s="35">
        <v>21.4</v>
      </c>
      <c r="K64" s="35" t="s">
        <v>100</v>
      </c>
      <c r="L64" s="35" t="s">
        <v>194</v>
      </c>
      <c r="M64" s="36">
        <v>9</v>
      </c>
      <c r="N64" s="36">
        <v>8.9947459999999992</v>
      </c>
      <c r="O64" s="36">
        <v>0</v>
      </c>
      <c r="P64" s="36">
        <v>0.01</v>
      </c>
      <c r="Q64" s="36">
        <v>0</v>
      </c>
      <c r="R64" s="36">
        <v>0.01</v>
      </c>
      <c r="S64" s="36">
        <v>18.399999999999999</v>
      </c>
      <c r="T64" s="36">
        <v>18.55</v>
      </c>
      <c r="U64" s="36">
        <v>21.36</v>
      </c>
      <c r="V64" s="36">
        <v>58.31</v>
      </c>
      <c r="W64" s="36">
        <v>19.440000000000001</v>
      </c>
      <c r="X64" s="35"/>
      <c r="Y64" s="35"/>
      <c r="Z64" s="42">
        <v>20</v>
      </c>
      <c r="AA64" s="37">
        <f t="shared" si="4"/>
        <v>17.196261682242991</v>
      </c>
      <c r="AB64" s="40">
        <f t="shared" si="5"/>
        <v>17.336448598130843</v>
      </c>
      <c r="AC64" s="40">
        <f t="shared" si="6"/>
        <v>19.962616822429908</v>
      </c>
      <c r="AD64" s="40">
        <f t="shared" si="7"/>
        <v>18.168224299065422</v>
      </c>
      <c r="AE64" s="35" t="s">
        <v>206</v>
      </c>
      <c r="AF64" s="35" t="s">
        <v>78</v>
      </c>
    </row>
    <row r="65" spans="1:32" x14ac:dyDescent="0.2">
      <c r="A65" s="35" t="s">
        <v>193</v>
      </c>
      <c r="B65" s="35" t="s">
        <v>19</v>
      </c>
      <c r="C65" s="35" t="s">
        <v>27</v>
      </c>
      <c r="D65" s="35" t="s">
        <v>187</v>
      </c>
      <c r="E65" s="35" t="s">
        <v>188</v>
      </c>
      <c r="F65" s="35" t="s">
        <v>184</v>
      </c>
      <c r="G65" s="35" t="s">
        <v>189</v>
      </c>
      <c r="H65" s="35" t="s">
        <v>190</v>
      </c>
      <c r="I65" s="35" t="s">
        <v>38</v>
      </c>
      <c r="J65" s="35">
        <v>21.4</v>
      </c>
      <c r="K65" s="35" t="s">
        <v>113</v>
      </c>
      <c r="L65" s="35" t="s">
        <v>194</v>
      </c>
      <c r="M65" s="36">
        <v>9</v>
      </c>
      <c r="N65" s="36">
        <v>8.9915959999999995</v>
      </c>
      <c r="O65" s="36">
        <v>0</v>
      </c>
      <c r="P65" s="36">
        <v>0.01</v>
      </c>
      <c r="Q65" s="36">
        <v>0</v>
      </c>
      <c r="R65" s="36">
        <v>0.01</v>
      </c>
      <c r="S65" s="36">
        <v>18.399999999999999</v>
      </c>
      <c r="T65" s="36">
        <v>19.260000000000002</v>
      </c>
      <c r="U65" s="36">
        <v>21.36</v>
      </c>
      <c r="V65" s="36">
        <v>59.02</v>
      </c>
      <c r="W65" s="36">
        <v>19.670000000000002</v>
      </c>
      <c r="X65" s="35"/>
      <c r="Y65" s="35"/>
      <c r="Z65" s="42">
        <v>20</v>
      </c>
      <c r="AA65" s="37">
        <f t="shared" si="4"/>
        <v>17.196261682242991</v>
      </c>
      <c r="AB65" s="40">
        <f t="shared" si="5"/>
        <v>18.000000000000004</v>
      </c>
      <c r="AC65" s="40">
        <f t="shared" si="6"/>
        <v>19.962616822429908</v>
      </c>
      <c r="AD65" s="40">
        <f t="shared" si="7"/>
        <v>18.383177570093462</v>
      </c>
      <c r="AE65" s="35"/>
      <c r="AF65" s="35" t="s">
        <v>78</v>
      </c>
    </row>
    <row r="66" spans="1:32" x14ac:dyDescent="0.2">
      <c r="A66" s="35" t="s">
        <v>193</v>
      </c>
      <c r="B66" s="35" t="s">
        <v>25</v>
      </c>
      <c r="C66" s="35" t="s">
        <v>27</v>
      </c>
      <c r="D66" s="35" t="s">
        <v>191</v>
      </c>
      <c r="E66" s="35" t="s">
        <v>191</v>
      </c>
      <c r="F66" s="35" t="s">
        <v>174</v>
      </c>
      <c r="G66" s="35" t="s">
        <v>74</v>
      </c>
      <c r="H66" s="35" t="s">
        <v>75</v>
      </c>
      <c r="I66" s="35" t="s">
        <v>38</v>
      </c>
      <c r="J66" s="35">
        <v>30.9</v>
      </c>
      <c r="K66" s="35" t="s">
        <v>26</v>
      </c>
      <c r="L66" s="35" t="s">
        <v>194</v>
      </c>
      <c r="M66" s="36">
        <v>11</v>
      </c>
      <c r="N66" s="36">
        <v>11.151870000000001</v>
      </c>
      <c r="O66" s="36">
        <v>0.03</v>
      </c>
      <c r="P66" s="36">
        <v>0.37</v>
      </c>
      <c r="Q66" s="36">
        <v>0</v>
      </c>
      <c r="R66" s="36">
        <v>0.41</v>
      </c>
      <c r="S66" s="36">
        <v>24.72</v>
      </c>
      <c r="T66" s="36">
        <v>26.78</v>
      </c>
      <c r="U66" s="36">
        <v>29.74</v>
      </c>
      <c r="V66" s="36">
        <v>81.239999999999995</v>
      </c>
      <c r="W66" s="36">
        <v>27.08</v>
      </c>
      <c r="X66" s="35"/>
      <c r="Y66" s="35"/>
      <c r="Z66" s="42">
        <v>30</v>
      </c>
      <c r="AA66" s="37">
        <f t="shared" si="4"/>
        <v>24</v>
      </c>
      <c r="AB66" s="40">
        <f t="shared" si="5"/>
        <v>26</v>
      </c>
      <c r="AC66" s="40">
        <f t="shared" si="6"/>
        <v>28.873786407766989</v>
      </c>
      <c r="AD66" s="40">
        <f t="shared" si="7"/>
        <v>26.291262135922331</v>
      </c>
      <c r="AE66" s="35"/>
      <c r="AF66" s="35" t="s">
        <v>114</v>
      </c>
    </row>
    <row r="67" spans="1:32" x14ac:dyDescent="0.2">
      <c r="A67" s="35" t="s">
        <v>193</v>
      </c>
      <c r="B67" s="35" t="s">
        <v>25</v>
      </c>
      <c r="C67" s="35" t="s">
        <v>27</v>
      </c>
      <c r="D67" s="35" t="s">
        <v>192</v>
      </c>
      <c r="E67" s="35" t="s">
        <v>192</v>
      </c>
      <c r="F67" s="35" t="s">
        <v>174</v>
      </c>
      <c r="G67" s="35" t="s">
        <v>70</v>
      </c>
      <c r="H67" s="35" t="s">
        <v>71</v>
      </c>
      <c r="I67" s="35" t="s">
        <v>38</v>
      </c>
      <c r="J67" s="35">
        <v>40.4</v>
      </c>
      <c r="K67" s="35" t="s">
        <v>26</v>
      </c>
      <c r="L67" s="35" t="s">
        <v>194</v>
      </c>
      <c r="M67" s="36">
        <v>11</v>
      </c>
      <c r="N67" s="36">
        <v>10.99319</v>
      </c>
      <c r="O67" s="36">
        <v>0</v>
      </c>
      <c r="P67" s="36">
        <v>0.01</v>
      </c>
      <c r="Q67" s="36">
        <v>0</v>
      </c>
      <c r="R67" s="36">
        <v>0.02</v>
      </c>
      <c r="S67" s="36">
        <v>33.130000000000003</v>
      </c>
      <c r="T67" s="36">
        <v>37.71</v>
      </c>
      <c r="U67" s="36">
        <v>40.33</v>
      </c>
      <c r="V67" s="36">
        <v>111.17</v>
      </c>
      <c r="W67" s="36">
        <v>37.06</v>
      </c>
      <c r="X67" s="35"/>
      <c r="Y67" s="35"/>
      <c r="Z67" s="42">
        <v>40</v>
      </c>
      <c r="AA67" s="37">
        <f t="shared" si="4"/>
        <v>32.801980198019805</v>
      </c>
      <c r="AB67" s="40">
        <f t="shared" si="5"/>
        <v>37.336633663366342</v>
      </c>
      <c r="AC67" s="40">
        <f t="shared" si="6"/>
        <v>39.930693069306933</v>
      </c>
      <c r="AD67" s="40">
        <f t="shared" si="7"/>
        <v>36.693069306930695</v>
      </c>
      <c r="AE67" s="35"/>
      <c r="AF67" s="35" t="s">
        <v>78</v>
      </c>
    </row>
    <row r="68" spans="1:32" x14ac:dyDescent="0.2">
      <c r="A68" s="35" t="s">
        <v>193</v>
      </c>
      <c r="B68" s="35" t="s">
        <v>19</v>
      </c>
      <c r="C68" s="35"/>
      <c r="D68" s="35" t="s">
        <v>179</v>
      </c>
      <c r="E68" s="35" t="s">
        <v>179</v>
      </c>
      <c r="F68" s="35" t="s">
        <v>174</v>
      </c>
      <c r="G68" s="35" t="s">
        <v>72</v>
      </c>
      <c r="H68" s="35" t="s">
        <v>73</v>
      </c>
      <c r="I68" s="35"/>
      <c r="J68" s="35">
        <v>0</v>
      </c>
      <c r="K68" s="35" t="s">
        <v>100</v>
      </c>
      <c r="L68" s="35" t="s">
        <v>194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5" t="s">
        <v>195</v>
      </c>
      <c r="Y68" s="35" t="s">
        <v>196</v>
      </c>
      <c r="Z68" s="42">
        <v>0</v>
      </c>
      <c r="AA68" s="37">
        <f t="shared" si="4"/>
        <v>0</v>
      </c>
      <c r="AB68" s="40">
        <f t="shared" si="5"/>
        <v>0</v>
      </c>
      <c r="AC68" s="40">
        <f t="shared" si="6"/>
        <v>0</v>
      </c>
      <c r="AD68" s="40">
        <f t="shared" si="7"/>
        <v>0</v>
      </c>
      <c r="AE68" s="35"/>
      <c r="AF68" s="35" t="s">
        <v>114</v>
      </c>
    </row>
    <row r="69" spans="1:32" x14ac:dyDescent="0.2">
      <c r="A69" s="35" t="s">
        <v>197</v>
      </c>
      <c r="B69" s="35" t="s">
        <v>19</v>
      </c>
      <c r="C69" s="35" t="s">
        <v>27</v>
      </c>
      <c r="D69" s="35" t="s">
        <v>176</v>
      </c>
      <c r="E69" s="35" t="s">
        <v>176</v>
      </c>
      <c r="F69" s="35" t="s">
        <v>174</v>
      </c>
      <c r="G69" s="35" t="s">
        <v>177</v>
      </c>
      <c r="H69" s="35" t="s">
        <v>178</v>
      </c>
      <c r="I69" s="35" t="s">
        <v>38</v>
      </c>
      <c r="J69" s="35">
        <v>21.4</v>
      </c>
      <c r="K69" s="35" t="s">
        <v>100</v>
      </c>
      <c r="L69" s="35" t="s">
        <v>198</v>
      </c>
      <c r="M69" s="36">
        <v>7</v>
      </c>
      <c r="N69" s="36">
        <v>7.0036360000000002</v>
      </c>
      <c r="O69" s="36">
        <v>0</v>
      </c>
      <c r="P69" s="36">
        <v>0</v>
      </c>
      <c r="Q69" s="36">
        <v>0</v>
      </c>
      <c r="R69" s="36">
        <v>0</v>
      </c>
      <c r="S69" s="36">
        <v>18.399999999999999</v>
      </c>
      <c r="T69" s="36">
        <v>19.260000000000002</v>
      </c>
      <c r="U69" s="36">
        <v>21.38</v>
      </c>
      <c r="V69" s="36">
        <v>59.04</v>
      </c>
      <c r="W69" s="36">
        <v>19.68</v>
      </c>
      <c r="X69" s="35"/>
      <c r="Y69" s="35"/>
      <c r="Z69" s="42">
        <v>20</v>
      </c>
      <c r="AA69" s="37">
        <f t="shared" si="4"/>
        <v>17.196261682242991</v>
      </c>
      <c r="AB69" s="40">
        <f t="shared" si="5"/>
        <v>18.000000000000004</v>
      </c>
      <c r="AC69" s="40">
        <f t="shared" si="6"/>
        <v>19.981308411214954</v>
      </c>
      <c r="AD69" s="40">
        <f t="shared" si="7"/>
        <v>18.392523364485982</v>
      </c>
      <c r="AE69" s="35" t="s">
        <v>206</v>
      </c>
      <c r="AF69" s="35" t="s">
        <v>78</v>
      </c>
    </row>
    <row r="70" spans="1:32" x14ac:dyDescent="0.2">
      <c r="A70" s="35" t="s">
        <v>197</v>
      </c>
      <c r="B70" s="35" t="s">
        <v>19</v>
      </c>
      <c r="C70" s="35" t="s">
        <v>94</v>
      </c>
      <c r="D70" s="35" t="s">
        <v>183</v>
      </c>
      <c r="E70" s="35" t="s">
        <v>183</v>
      </c>
      <c r="F70" s="35" t="s">
        <v>184</v>
      </c>
      <c r="G70" s="35" t="s">
        <v>185</v>
      </c>
      <c r="H70" s="35" t="s">
        <v>186</v>
      </c>
      <c r="I70" s="35" t="s">
        <v>38</v>
      </c>
      <c r="J70" s="35">
        <v>21.4</v>
      </c>
      <c r="K70" s="35" t="s">
        <v>100</v>
      </c>
      <c r="L70" s="35" t="s">
        <v>198</v>
      </c>
      <c r="M70" s="36">
        <v>9</v>
      </c>
      <c r="N70" s="36">
        <v>8.9989480000000004</v>
      </c>
      <c r="O70" s="36">
        <v>0</v>
      </c>
      <c r="P70" s="36">
        <v>0</v>
      </c>
      <c r="Q70" s="36">
        <v>0</v>
      </c>
      <c r="R70" s="36">
        <v>0.01</v>
      </c>
      <c r="S70" s="36">
        <v>17.98</v>
      </c>
      <c r="T70" s="36">
        <v>19.260000000000002</v>
      </c>
      <c r="U70" s="36">
        <v>21.38</v>
      </c>
      <c r="V70" s="36">
        <v>58.62</v>
      </c>
      <c r="W70" s="36">
        <v>19.54</v>
      </c>
      <c r="X70" s="35"/>
      <c r="Y70" s="35"/>
      <c r="Z70" s="42">
        <v>20</v>
      </c>
      <c r="AA70" s="37">
        <f t="shared" si="4"/>
        <v>16.803738317757009</v>
      </c>
      <c r="AB70" s="40">
        <f t="shared" si="5"/>
        <v>18.000000000000004</v>
      </c>
      <c r="AC70" s="40">
        <f t="shared" si="6"/>
        <v>19.981308411214954</v>
      </c>
      <c r="AD70" s="40">
        <f t="shared" si="7"/>
        <v>18.261682242990656</v>
      </c>
      <c r="AE70" s="35" t="s">
        <v>206</v>
      </c>
      <c r="AF70" s="35" t="s">
        <v>78</v>
      </c>
    </row>
    <row r="71" spans="1:32" x14ac:dyDescent="0.2">
      <c r="A71" s="35" t="s">
        <v>197</v>
      </c>
      <c r="B71" s="35" t="s">
        <v>19</v>
      </c>
      <c r="C71" s="35" t="s">
        <v>96</v>
      </c>
      <c r="D71" s="35" t="s">
        <v>199</v>
      </c>
      <c r="E71" s="35" t="s">
        <v>199</v>
      </c>
      <c r="F71" s="35" t="s">
        <v>174</v>
      </c>
      <c r="G71" s="35" t="s">
        <v>200</v>
      </c>
      <c r="H71" s="35" t="s">
        <v>201</v>
      </c>
      <c r="I71" s="35" t="s">
        <v>105</v>
      </c>
      <c r="J71" s="35">
        <v>21.4</v>
      </c>
      <c r="K71" s="35" t="s">
        <v>100</v>
      </c>
      <c r="L71" s="35" t="s">
        <v>198</v>
      </c>
      <c r="M71" s="36">
        <v>7</v>
      </c>
      <c r="N71" s="36">
        <v>7.027914</v>
      </c>
      <c r="O71" s="36">
        <v>0.01</v>
      </c>
      <c r="P71" s="36">
        <v>0.04</v>
      </c>
      <c r="Q71" s="36">
        <v>0</v>
      </c>
      <c r="R71" s="36">
        <v>0.05</v>
      </c>
      <c r="S71" s="36">
        <v>17.98</v>
      </c>
      <c r="T71" s="36">
        <v>18.55</v>
      </c>
      <c r="U71" s="36">
        <v>21.23</v>
      </c>
      <c r="V71" s="36">
        <v>57.76</v>
      </c>
      <c r="W71" s="36">
        <v>19.25</v>
      </c>
      <c r="X71" s="35"/>
      <c r="Y71" s="35"/>
      <c r="Z71" s="42">
        <v>20</v>
      </c>
      <c r="AA71" s="37">
        <f t="shared" si="4"/>
        <v>16.803738317757009</v>
      </c>
      <c r="AB71" s="40">
        <f t="shared" si="5"/>
        <v>17.336448598130843</v>
      </c>
      <c r="AC71" s="40">
        <f t="shared" si="6"/>
        <v>19.841121495327105</v>
      </c>
      <c r="AD71" s="40">
        <f t="shared" si="7"/>
        <v>17.990654205607477</v>
      </c>
      <c r="AE71" s="35"/>
      <c r="AF71" s="35" t="s">
        <v>114</v>
      </c>
    </row>
    <row r="72" spans="1:32" x14ac:dyDescent="0.2">
      <c r="A72" s="35" t="s">
        <v>197</v>
      </c>
      <c r="B72" s="35" t="s">
        <v>19</v>
      </c>
      <c r="C72" s="35" t="s">
        <v>98</v>
      </c>
      <c r="D72" s="35" t="s">
        <v>173</v>
      </c>
      <c r="E72" s="35" t="s">
        <v>173</v>
      </c>
      <c r="F72" s="35" t="s">
        <v>174</v>
      </c>
      <c r="G72" s="35" t="s">
        <v>76</v>
      </c>
      <c r="H72" s="35" t="s">
        <v>77</v>
      </c>
      <c r="I72" s="35" t="s">
        <v>38</v>
      </c>
      <c r="J72" s="35">
        <v>21.4</v>
      </c>
      <c r="K72" s="35" t="s">
        <v>100</v>
      </c>
      <c r="L72" s="35" t="s">
        <v>198</v>
      </c>
      <c r="M72" s="36">
        <v>8</v>
      </c>
      <c r="N72" s="36">
        <v>7.9925300000000004</v>
      </c>
      <c r="O72" s="36">
        <v>0.01</v>
      </c>
      <c r="P72" s="36">
        <v>0</v>
      </c>
      <c r="Q72" s="36">
        <v>0</v>
      </c>
      <c r="R72" s="36">
        <v>0.01</v>
      </c>
      <c r="S72" s="36">
        <v>17.98</v>
      </c>
      <c r="T72" s="36">
        <v>17.829999999999998</v>
      </c>
      <c r="U72" s="36">
        <v>21.36</v>
      </c>
      <c r="V72" s="36">
        <v>57.17</v>
      </c>
      <c r="W72" s="36">
        <v>19.059999999999999</v>
      </c>
      <c r="X72" s="35"/>
      <c r="Y72" s="35"/>
      <c r="Z72" s="42">
        <v>20</v>
      </c>
      <c r="AA72" s="37">
        <f t="shared" si="4"/>
        <v>16.803738317757009</v>
      </c>
      <c r="AB72" s="40">
        <f t="shared" si="5"/>
        <v>16.66355140186916</v>
      </c>
      <c r="AC72" s="40">
        <f t="shared" si="6"/>
        <v>19.962616822429908</v>
      </c>
      <c r="AD72" s="40">
        <f t="shared" si="7"/>
        <v>17.813084112149532</v>
      </c>
      <c r="AE72" s="35" t="s">
        <v>206</v>
      </c>
      <c r="AF72" s="35" t="s">
        <v>78</v>
      </c>
    </row>
    <row r="73" spans="1:32" x14ac:dyDescent="0.2">
      <c r="A73" s="35" t="s">
        <v>197</v>
      </c>
      <c r="B73" s="35" t="s">
        <v>19</v>
      </c>
      <c r="C73" s="35" t="s">
        <v>102</v>
      </c>
      <c r="D73" s="35" t="s">
        <v>180</v>
      </c>
      <c r="E73" s="35" t="s">
        <v>180</v>
      </c>
      <c r="F73" s="35" t="s">
        <v>174</v>
      </c>
      <c r="G73" s="35" t="s">
        <v>181</v>
      </c>
      <c r="H73" s="35" t="s">
        <v>182</v>
      </c>
      <c r="I73" s="35" t="s">
        <v>38</v>
      </c>
      <c r="J73" s="35">
        <v>21.4</v>
      </c>
      <c r="K73" s="35" t="s">
        <v>100</v>
      </c>
      <c r="L73" s="35" t="s">
        <v>198</v>
      </c>
      <c r="M73" s="36">
        <v>7</v>
      </c>
      <c r="N73" s="36">
        <v>7.0119230000000003</v>
      </c>
      <c r="O73" s="36">
        <v>0.02</v>
      </c>
      <c r="P73" s="36">
        <v>0</v>
      </c>
      <c r="Q73" s="36">
        <v>0</v>
      </c>
      <c r="R73" s="36">
        <v>0.02</v>
      </c>
      <c r="S73" s="36">
        <v>19.260000000000002</v>
      </c>
      <c r="T73" s="36">
        <v>15.69</v>
      </c>
      <c r="U73" s="36">
        <v>21.33</v>
      </c>
      <c r="V73" s="36">
        <v>56.28</v>
      </c>
      <c r="W73" s="36">
        <v>18.760000000000002</v>
      </c>
      <c r="X73" s="35"/>
      <c r="Y73" s="35"/>
      <c r="Z73" s="42">
        <v>20</v>
      </c>
      <c r="AA73" s="37">
        <f t="shared" si="4"/>
        <v>18.000000000000004</v>
      </c>
      <c r="AB73" s="40">
        <f t="shared" si="5"/>
        <v>14.66355140186916</v>
      </c>
      <c r="AC73" s="40">
        <f t="shared" si="6"/>
        <v>19.934579439252335</v>
      </c>
      <c r="AD73" s="40">
        <f t="shared" si="7"/>
        <v>17.532710280373834</v>
      </c>
      <c r="AE73" s="35" t="s">
        <v>206</v>
      </c>
      <c r="AF73" s="35" t="s">
        <v>78</v>
      </c>
    </row>
    <row r="74" spans="1:32" x14ac:dyDescent="0.2">
      <c r="A74" s="35" t="s">
        <v>197</v>
      </c>
      <c r="B74" s="35" t="s">
        <v>19</v>
      </c>
      <c r="C74" s="35" t="s">
        <v>27</v>
      </c>
      <c r="D74" s="35" t="s">
        <v>187</v>
      </c>
      <c r="E74" s="35" t="s">
        <v>187</v>
      </c>
      <c r="F74" s="35" t="s">
        <v>184</v>
      </c>
      <c r="G74" s="35" t="s">
        <v>189</v>
      </c>
      <c r="H74" s="35" t="s">
        <v>190</v>
      </c>
      <c r="I74" s="35" t="s">
        <v>38</v>
      </c>
      <c r="J74" s="35">
        <v>21.4</v>
      </c>
      <c r="K74" s="35" t="s">
        <v>113</v>
      </c>
      <c r="L74" s="35" t="s">
        <v>198</v>
      </c>
      <c r="M74" s="36">
        <v>9</v>
      </c>
      <c r="N74" s="36">
        <v>8.9957960000000003</v>
      </c>
      <c r="O74" s="36">
        <v>0.01</v>
      </c>
      <c r="P74" s="36">
        <v>0</v>
      </c>
      <c r="Q74" s="36">
        <v>0</v>
      </c>
      <c r="R74" s="36">
        <v>0.01</v>
      </c>
      <c r="S74" s="36">
        <v>17.98</v>
      </c>
      <c r="T74" s="36">
        <v>19.260000000000002</v>
      </c>
      <c r="U74" s="36">
        <v>21.37</v>
      </c>
      <c r="V74" s="36">
        <v>58.61</v>
      </c>
      <c r="W74" s="36">
        <v>19.54</v>
      </c>
      <c r="X74" s="35"/>
      <c r="Y74" s="35"/>
      <c r="Z74" s="42">
        <v>20</v>
      </c>
      <c r="AA74" s="37">
        <f t="shared" si="4"/>
        <v>16.803738317757009</v>
      </c>
      <c r="AB74" s="40">
        <f t="shared" si="5"/>
        <v>18.000000000000004</v>
      </c>
      <c r="AC74" s="40">
        <f t="shared" si="6"/>
        <v>19.971962616822431</v>
      </c>
      <c r="AD74" s="40">
        <f t="shared" si="7"/>
        <v>18.261682242990656</v>
      </c>
      <c r="AE74" s="35"/>
      <c r="AF74" s="35" t="s">
        <v>78</v>
      </c>
    </row>
    <row r="75" spans="1:32" x14ac:dyDescent="0.2">
      <c r="A75" s="35" t="s">
        <v>197</v>
      </c>
      <c r="B75" s="35" t="s">
        <v>25</v>
      </c>
      <c r="C75" s="35" t="s">
        <v>27</v>
      </c>
      <c r="D75" s="35" t="s">
        <v>192</v>
      </c>
      <c r="E75" s="35" t="s">
        <v>192</v>
      </c>
      <c r="F75" s="35" t="s">
        <v>174</v>
      </c>
      <c r="G75" s="35" t="s">
        <v>70</v>
      </c>
      <c r="H75" s="35" t="s">
        <v>71</v>
      </c>
      <c r="I75" s="35" t="s">
        <v>38</v>
      </c>
      <c r="J75" s="35">
        <v>30.9</v>
      </c>
      <c r="K75" s="35" t="s">
        <v>26</v>
      </c>
      <c r="L75" s="35" t="s">
        <v>198</v>
      </c>
      <c r="M75" s="36">
        <v>11</v>
      </c>
      <c r="N75" s="36">
        <v>10.99644</v>
      </c>
      <c r="O75" s="36">
        <v>0.01</v>
      </c>
      <c r="P75" s="36">
        <v>0</v>
      </c>
      <c r="Q75" s="36">
        <v>0</v>
      </c>
      <c r="R75" s="36">
        <v>0.01</v>
      </c>
      <c r="S75" s="36">
        <v>25.34</v>
      </c>
      <c r="T75" s="36">
        <v>28.84</v>
      </c>
      <c r="U75" s="36">
        <v>30.85</v>
      </c>
      <c r="V75" s="36">
        <v>85.03</v>
      </c>
      <c r="W75" s="36">
        <v>28.34</v>
      </c>
      <c r="X75" s="35"/>
      <c r="Y75" s="35"/>
      <c r="Z75" s="42">
        <v>30</v>
      </c>
      <c r="AA75" s="37">
        <f t="shared" si="4"/>
        <v>24.601941747572816</v>
      </c>
      <c r="AB75" s="40">
        <f t="shared" si="5"/>
        <v>28</v>
      </c>
      <c r="AC75" s="40">
        <f t="shared" si="6"/>
        <v>29.951456310679614</v>
      </c>
      <c r="AD75" s="40">
        <f t="shared" si="7"/>
        <v>27.514563106796118</v>
      </c>
      <c r="AE75" s="35"/>
      <c r="AF75" s="35" t="s">
        <v>78</v>
      </c>
    </row>
    <row r="76" spans="1:32" x14ac:dyDescent="0.2">
      <c r="A76" s="35" t="s">
        <v>197</v>
      </c>
      <c r="B76" s="35" t="s">
        <v>25</v>
      </c>
      <c r="C76" s="35" t="s">
        <v>27</v>
      </c>
      <c r="D76" s="35" t="s">
        <v>202</v>
      </c>
      <c r="E76" s="35" t="s">
        <v>202</v>
      </c>
      <c r="F76" s="35" t="s">
        <v>174</v>
      </c>
      <c r="G76" s="35" t="s">
        <v>203</v>
      </c>
      <c r="H76" s="35" t="s">
        <v>204</v>
      </c>
      <c r="I76" s="35" t="s">
        <v>105</v>
      </c>
      <c r="J76" s="35">
        <v>30.9</v>
      </c>
      <c r="K76" s="35" t="s">
        <v>205</v>
      </c>
      <c r="L76" s="35" t="s">
        <v>198</v>
      </c>
      <c r="M76" s="36">
        <v>11</v>
      </c>
      <c r="N76" s="36">
        <v>11.005140000000001</v>
      </c>
      <c r="O76" s="36">
        <v>0</v>
      </c>
      <c r="P76" s="36">
        <v>0.02</v>
      </c>
      <c r="Q76" s="36">
        <v>0</v>
      </c>
      <c r="R76" s="36">
        <v>0.03</v>
      </c>
      <c r="S76" s="36">
        <v>25.96</v>
      </c>
      <c r="T76" s="36">
        <v>27.81</v>
      </c>
      <c r="U76" s="36">
        <v>30.8</v>
      </c>
      <c r="V76" s="36">
        <v>84.57</v>
      </c>
      <c r="W76" s="36">
        <v>28.19</v>
      </c>
      <c r="X76" s="35"/>
      <c r="Y76" s="35"/>
      <c r="Z76" s="42">
        <v>30</v>
      </c>
      <c r="AA76" s="37">
        <f t="shared" si="4"/>
        <v>25.203883495145632</v>
      </c>
      <c r="AB76" s="40">
        <f t="shared" si="5"/>
        <v>27</v>
      </c>
      <c r="AC76" s="40">
        <f t="shared" si="6"/>
        <v>29.902912621359224</v>
      </c>
      <c r="AD76" s="40">
        <f t="shared" si="7"/>
        <v>27.368932038834956</v>
      </c>
      <c r="AE76" s="35"/>
      <c r="AF76" s="35" t="s">
        <v>114</v>
      </c>
    </row>
    <row r="77" spans="1:32" x14ac:dyDescent="0.2">
      <c r="A77" s="35" t="s">
        <v>197</v>
      </c>
      <c r="B77" s="35" t="s">
        <v>25</v>
      </c>
      <c r="C77" s="35" t="s">
        <v>27</v>
      </c>
      <c r="D77" s="35" t="s">
        <v>191</v>
      </c>
      <c r="E77" s="35" t="s">
        <v>191</v>
      </c>
      <c r="F77" s="35" t="s">
        <v>174</v>
      </c>
      <c r="G77" s="35" t="s">
        <v>74</v>
      </c>
      <c r="H77" s="35" t="s">
        <v>75</v>
      </c>
      <c r="I77" s="35"/>
      <c r="J77" s="35">
        <v>0</v>
      </c>
      <c r="K77" s="35" t="s">
        <v>26</v>
      </c>
      <c r="L77" s="35" t="s">
        <v>198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5" t="s">
        <v>18</v>
      </c>
      <c r="Y77" s="35"/>
      <c r="Z77" s="42">
        <v>0</v>
      </c>
      <c r="AA77" s="37">
        <f t="shared" si="4"/>
        <v>0</v>
      </c>
      <c r="AB77" s="40">
        <f t="shared" si="5"/>
        <v>0</v>
      </c>
      <c r="AC77" s="40">
        <f t="shared" si="6"/>
        <v>0</v>
      </c>
      <c r="AD77" s="40">
        <f t="shared" si="7"/>
        <v>0</v>
      </c>
      <c r="AE77" s="35"/>
      <c r="AF77" s="35" t="s">
        <v>114</v>
      </c>
    </row>
  </sheetData>
  <autoFilter ref="A1:AF77" xr:uid="{00000000-0001-0000-0000-000000000000}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9188-F68B-427F-AEC5-4687B8FACD0F}">
  <dimension ref="A1:J155"/>
  <sheetViews>
    <sheetView workbookViewId="0">
      <selection activeCell="H18" sqref="H18"/>
    </sheetView>
  </sheetViews>
  <sheetFormatPr defaultRowHeight="12.75" x14ac:dyDescent="0.2"/>
  <cols>
    <col min="1" max="1" width="21.5703125" style="45" customWidth="1"/>
    <col min="2" max="2" width="18.28515625" style="45" customWidth="1"/>
    <col min="3" max="3" width="6.5703125" style="45" bestFit="1" customWidth="1"/>
    <col min="4" max="4" width="31.5703125" style="45" bestFit="1" customWidth="1"/>
    <col min="5" max="5" width="31.5703125" style="24" bestFit="1" customWidth="1"/>
    <col min="6" max="6" width="17.28515625" style="24" customWidth="1"/>
    <col min="7" max="7" width="16" style="24" customWidth="1"/>
    <col min="8" max="8" width="17.5703125" style="10" customWidth="1"/>
    <col min="9" max="9" width="10.7109375" style="10" customWidth="1"/>
    <col min="10" max="10" width="29.7109375" style="10" bestFit="1" customWidth="1"/>
    <col min="11" max="11" width="29.7109375" bestFit="1" customWidth="1"/>
  </cols>
  <sheetData>
    <row r="1" spans="1:10" x14ac:dyDescent="0.2">
      <c r="E1" s="45"/>
      <c r="F1" s="45"/>
      <c r="G1" s="45"/>
      <c r="H1"/>
      <c r="I1"/>
      <c r="J1"/>
    </row>
    <row r="2" spans="1:10" x14ac:dyDescent="0.2">
      <c r="E2" s="45"/>
      <c r="F2" s="45"/>
      <c r="G2" s="45"/>
      <c r="H2"/>
      <c r="I2"/>
      <c r="J2"/>
    </row>
    <row r="3" spans="1:10" x14ac:dyDescent="0.2">
      <c r="A3" s="44" t="s">
        <v>64</v>
      </c>
      <c r="B3" s="45" t="s" vm="1">
        <v>78</v>
      </c>
      <c r="H3"/>
      <c r="I3"/>
      <c r="J3"/>
    </row>
    <row r="4" spans="1:10" x14ac:dyDescent="0.2">
      <c r="E4" s="45"/>
      <c r="F4" s="45"/>
      <c r="G4" s="45"/>
      <c r="H4"/>
      <c r="I4"/>
      <c r="J4"/>
    </row>
    <row r="5" spans="1:10" ht="60" customHeight="1" x14ac:dyDescent="0.2">
      <c r="A5" s="44" t="s">
        <v>119</v>
      </c>
      <c r="B5" s="44" t="s">
        <v>49</v>
      </c>
      <c r="C5" s="44" t="s">
        <v>3</v>
      </c>
      <c r="D5" s="44" t="s">
        <v>6</v>
      </c>
      <c r="E5" s="44" t="s">
        <v>7</v>
      </c>
      <c r="F5" s="45" t="s">
        <v>118</v>
      </c>
      <c r="G5" s="45" t="s">
        <v>117</v>
      </c>
      <c r="H5"/>
      <c r="I5" s="2" t="s">
        <v>208</v>
      </c>
      <c r="J5"/>
    </row>
    <row r="6" spans="1:10" x14ac:dyDescent="0.2">
      <c r="A6" s="45" t="s">
        <v>100</v>
      </c>
      <c r="B6" s="45" t="s">
        <v>170</v>
      </c>
      <c r="C6" s="45" t="s">
        <v>108</v>
      </c>
      <c r="D6" s="45" t="s">
        <v>55</v>
      </c>
      <c r="E6" s="45" t="s">
        <v>128</v>
      </c>
      <c r="F6" s="24">
        <v>60</v>
      </c>
      <c r="G6" s="24">
        <v>52.436955997886983</v>
      </c>
      <c r="H6"/>
      <c r="I6" s="2"/>
      <c r="J6"/>
    </row>
    <row r="7" spans="1:10" x14ac:dyDescent="0.2">
      <c r="A7" s="45" t="s">
        <v>100</v>
      </c>
      <c r="B7" s="45" t="s">
        <v>170</v>
      </c>
      <c r="C7" s="45" t="s">
        <v>129</v>
      </c>
      <c r="D7" s="45" t="s">
        <v>130</v>
      </c>
      <c r="E7" s="45" t="s">
        <v>131</v>
      </c>
      <c r="F7" s="24">
        <v>60</v>
      </c>
      <c r="G7" s="24">
        <v>51.263574297472459</v>
      </c>
      <c r="H7" t="s">
        <v>66</v>
      </c>
      <c r="I7" s="2"/>
      <c r="J7"/>
    </row>
    <row r="8" spans="1:10" x14ac:dyDescent="0.2">
      <c r="A8" s="45" t="s">
        <v>100</v>
      </c>
      <c r="B8" s="45" t="s">
        <v>170</v>
      </c>
      <c r="C8" s="45" t="s">
        <v>121</v>
      </c>
      <c r="D8" s="45" t="s">
        <v>122</v>
      </c>
      <c r="E8" s="45" t="s">
        <v>123</v>
      </c>
      <c r="F8" s="24">
        <v>60</v>
      </c>
      <c r="G8" s="24">
        <v>54.87788999589484</v>
      </c>
      <c r="H8"/>
      <c r="I8" s="2"/>
      <c r="J8"/>
    </row>
    <row r="9" spans="1:10" x14ac:dyDescent="0.2">
      <c r="A9" s="45" t="s">
        <v>100</v>
      </c>
      <c r="B9" s="45" t="s">
        <v>170</v>
      </c>
      <c r="C9" s="45" t="s">
        <v>125</v>
      </c>
      <c r="D9" s="45" t="s">
        <v>126</v>
      </c>
      <c r="E9" s="45" t="s">
        <v>127</v>
      </c>
      <c r="F9" s="24">
        <v>60</v>
      </c>
      <c r="G9" s="24">
        <v>52.451555996160145</v>
      </c>
      <c r="H9">
        <f>GETPIVOTDATA("[Measures].[Sum of Actual Points corrected]",$A$5,"[Range].[Number]","[Range].[Number].&amp;[A004]","[Range].[Rider]","[Range].[Rider].&amp;[LUCOUW  NADIA]","[Range].[Horse]","[Range].[Horse].&amp;[WELBECH INDIAN PRINCESS]","[Range].[Division 2]","[Range].[Division 2].&amp;[PLEASURE OPEN]","[Range].[TEAM]","[Range].[TEAM].&amp;[ECCTRA]")+GETPIVOTDATA("[Measures].[Sum of Actual Points corrected]",$A$5,"[Range].[Number]","[Range].[Number].&amp;[A194]","[Range].[Rider]","[Range].[Rider].&amp;[SCHLEMMER  LEANNE]","[Range].[Horse]","[Range].[Horse].&amp;[IM DONE RUNNIN]","[Range].[Division 2]","[Range].[Division 2].&amp;[PLEASURE OPEN]","[Range].[TEAM]","[Range].[TEAM].&amp;[ECCTRA]")+GETPIVOTDATA("[Measures].[Sum of Actual Points corrected]",$A$5,"[Range].[Number]","[Range].[Number].&amp;[A203]","[Range].[Rider]","[Range].[Rider].&amp;[JOUBERT  TJ]","[Range].[Horse]","[Range].[Horse].&amp;[DASH]","[Range].[Division 2]","[Range].[Division 2].&amp;[PLEASURE OPEN]","[Range].[TEAM]","[Range].[TEAM].&amp;[ECCTRA]")</f>
        <v>159.76640198994198</v>
      </c>
      <c r="I9" s="2">
        <v>2</v>
      </c>
      <c r="J9"/>
    </row>
    <row r="10" spans="1:10" x14ac:dyDescent="0.2">
      <c r="A10" s="45" t="s">
        <v>100</v>
      </c>
      <c r="B10" s="45" t="s">
        <v>171</v>
      </c>
      <c r="C10" s="45" t="s">
        <v>148</v>
      </c>
      <c r="D10" s="45" t="s">
        <v>149</v>
      </c>
      <c r="E10" s="45" t="s">
        <v>150</v>
      </c>
      <c r="F10" s="24">
        <v>60</v>
      </c>
      <c r="G10" s="24">
        <v>48.937805921548588</v>
      </c>
      <c r="H10"/>
      <c r="I10" s="2"/>
      <c r="J10"/>
    </row>
    <row r="11" spans="1:10" s="2" customFormat="1" x14ac:dyDescent="0.2">
      <c r="A11" s="46" t="s">
        <v>100</v>
      </c>
      <c r="B11" s="46" t="s">
        <v>206</v>
      </c>
      <c r="C11" s="46" t="s">
        <v>173</v>
      </c>
      <c r="D11" s="46" t="s">
        <v>76</v>
      </c>
      <c r="E11" s="46" t="s">
        <v>77</v>
      </c>
      <c r="F11" s="47">
        <v>60</v>
      </c>
      <c r="G11" s="47">
        <v>54.514018691588788</v>
      </c>
    </row>
    <row r="12" spans="1:10" s="2" customFormat="1" x14ac:dyDescent="0.2">
      <c r="A12" s="46" t="s">
        <v>100</v>
      </c>
      <c r="B12" s="46" t="s">
        <v>206</v>
      </c>
      <c r="C12" s="46" t="s">
        <v>176</v>
      </c>
      <c r="D12" s="46" t="s">
        <v>177</v>
      </c>
      <c r="E12" s="46" t="s">
        <v>178</v>
      </c>
      <c r="F12" s="47">
        <v>60</v>
      </c>
      <c r="G12" s="47">
        <v>54.682242990654203</v>
      </c>
    </row>
    <row r="13" spans="1:10" s="2" customFormat="1" x14ac:dyDescent="0.2">
      <c r="A13" s="46" t="s">
        <v>100</v>
      </c>
      <c r="B13" s="46" t="s">
        <v>206</v>
      </c>
      <c r="C13" s="46" t="s">
        <v>180</v>
      </c>
      <c r="D13" s="46" t="s">
        <v>181</v>
      </c>
      <c r="E13" s="46" t="s">
        <v>182</v>
      </c>
      <c r="F13" s="47">
        <v>60</v>
      </c>
      <c r="G13" s="47">
        <v>53.186915887850475</v>
      </c>
      <c r="H13" s="2">
        <f>GETPIVOTDATA("[Measures].[Sum of Actual Points corrected]",$A$5,"[Range].[Number]","[Range].[Number].&amp;[A047]","[Range].[Rider]","[Range].[Rider].&amp;[MENZIES  ISABELLE]","[Range].[Horse]","[Range].[Horse].&amp;[BELLISIMA PRINCESS BRONWYN]","[Range].[Division 2]","[Range].[Division 2].&amp;[PLEASURE OPEN]","[Range].[TEAM]","[Range].[TEAM].&amp;[WECTRA]")+GETPIVOTDATA("[Measures].[Sum of Actual Points corrected]",$A$5,"[Range].[Number]","[Range].[Number].&amp;[A113]","[Range].[Rider]","[Range].[Rider].&amp;[MYBURGH  JO-MARIE]","[Range].[Horse]","[Range].[Horse].&amp;[WATERFORD COLOUR OF MAGIC]","[Range].[Division 2]","[Range].[Division 2].&amp;[PLEASURE OPEN]","[Range].[TEAM]","[Range].[TEAM].&amp;[WECTRA]")+GETPIVOTDATA("[Measures].[Sum of Actual Points corrected]",$A$5,"[Range].[Number]","[Range].[Number].&amp;[A128]","[Range].[Rider]","[Range].[Rider].&amp;[KOTZE  MARIKE]","[Range].[Horse]","[Range].[Horse].&amp;[IMPENDULO TRUE BLUE]","[Range].[Division 2]","[Range].[Division 2].&amp;[PLEASURE OPEN]","[Range].[TEAM]","[Range].[TEAM].&amp;[WECTRA]")</f>
        <v>162.38317757009347</v>
      </c>
      <c r="I13" s="2">
        <v>1</v>
      </c>
    </row>
    <row r="14" spans="1:10" x14ac:dyDescent="0.2">
      <c r="A14" s="45" t="s">
        <v>100</v>
      </c>
      <c r="B14" s="45" t="s">
        <v>206</v>
      </c>
      <c r="C14" s="45" t="s">
        <v>183</v>
      </c>
      <c r="D14" s="45" t="s">
        <v>185</v>
      </c>
      <c r="E14" s="45" t="s">
        <v>186</v>
      </c>
      <c r="F14" s="24">
        <v>60</v>
      </c>
      <c r="G14" s="24">
        <v>52.495327102803742</v>
      </c>
      <c r="H14" t="s">
        <v>66</v>
      </c>
      <c r="I14" s="2"/>
      <c r="J14"/>
    </row>
    <row r="15" spans="1:10" x14ac:dyDescent="0.2">
      <c r="E15" s="45"/>
      <c r="F15" s="45"/>
      <c r="G15" s="45"/>
      <c r="H15"/>
      <c r="I15"/>
      <c r="J15"/>
    </row>
    <row r="16" spans="1:10" x14ac:dyDescent="0.2">
      <c r="E16" s="45"/>
      <c r="F16" s="45"/>
      <c r="G16" s="45"/>
      <c r="H16"/>
      <c r="I16"/>
      <c r="J16"/>
    </row>
    <row r="17" spans="1:7" customFormat="1" x14ac:dyDescent="0.2">
      <c r="A17" s="45"/>
      <c r="B17" s="45"/>
      <c r="C17" s="45"/>
      <c r="D17" s="45"/>
      <c r="E17" s="45"/>
      <c r="F17" s="45"/>
      <c r="G17" s="45"/>
    </row>
    <row r="18" spans="1:7" customFormat="1" x14ac:dyDescent="0.2">
      <c r="A18" s="45"/>
      <c r="B18" s="45"/>
      <c r="C18" s="45"/>
      <c r="D18" s="45"/>
      <c r="E18" s="45"/>
      <c r="F18" s="45"/>
      <c r="G18" s="45"/>
    </row>
    <row r="19" spans="1:7" customFormat="1" x14ac:dyDescent="0.2">
      <c r="A19" s="45"/>
      <c r="B19" s="45"/>
      <c r="C19" s="45"/>
      <c r="D19" s="45"/>
      <c r="E19" s="45"/>
      <c r="F19" s="45"/>
      <c r="G19" s="45"/>
    </row>
    <row r="20" spans="1:7" customFormat="1" x14ac:dyDescent="0.2">
      <c r="A20" s="45"/>
      <c r="B20" s="45"/>
      <c r="C20" s="45"/>
      <c r="D20" s="45"/>
      <c r="E20" s="45"/>
      <c r="F20" s="45"/>
      <c r="G20" s="45"/>
    </row>
    <row r="21" spans="1:7" customFormat="1" x14ac:dyDescent="0.2">
      <c r="A21" s="45"/>
      <c r="B21" s="45"/>
      <c r="C21" s="45"/>
      <c r="D21" s="45"/>
      <c r="E21" s="45"/>
      <c r="F21" s="45"/>
      <c r="G21" s="45"/>
    </row>
    <row r="22" spans="1:7" customFormat="1" x14ac:dyDescent="0.2">
      <c r="A22" s="45"/>
      <c r="B22" s="45"/>
      <c r="C22" s="45"/>
      <c r="D22" s="45"/>
      <c r="E22" s="45"/>
      <c r="F22" s="45"/>
      <c r="G22" s="45"/>
    </row>
    <row r="23" spans="1:7" customFormat="1" x14ac:dyDescent="0.2">
      <c r="A23" s="45"/>
      <c r="B23" s="45"/>
      <c r="C23" s="45"/>
      <c r="D23" s="45"/>
      <c r="E23" s="45"/>
      <c r="F23" s="45"/>
      <c r="G23" s="45"/>
    </row>
    <row r="24" spans="1:7" customFormat="1" x14ac:dyDescent="0.2">
      <c r="A24" s="45"/>
      <c r="B24" s="45"/>
      <c r="C24" s="45"/>
      <c r="D24" s="45"/>
      <c r="E24" s="45"/>
      <c r="F24" s="45"/>
      <c r="G24" s="45"/>
    </row>
    <row r="25" spans="1:7" customFormat="1" x14ac:dyDescent="0.2">
      <c r="A25" s="45"/>
      <c r="B25" s="45"/>
      <c r="C25" s="45"/>
      <c r="D25" s="45"/>
      <c r="E25" s="45"/>
      <c r="F25" s="45"/>
      <c r="G25" s="45"/>
    </row>
    <row r="26" spans="1:7" customFormat="1" x14ac:dyDescent="0.2">
      <c r="A26" s="45"/>
      <c r="B26" s="45"/>
      <c r="C26" s="45"/>
      <c r="D26" s="45"/>
      <c r="E26" s="45"/>
      <c r="F26" s="45"/>
      <c r="G26" s="45"/>
    </row>
    <row r="27" spans="1:7" customFormat="1" x14ac:dyDescent="0.2">
      <c r="A27" s="45"/>
      <c r="B27" s="45"/>
      <c r="C27" s="45"/>
      <c r="D27" s="45"/>
      <c r="E27" s="45"/>
      <c r="F27" s="45"/>
      <c r="G27" s="45"/>
    </row>
    <row r="28" spans="1:7" customFormat="1" x14ac:dyDescent="0.2">
      <c r="A28" s="45"/>
      <c r="B28" s="45"/>
      <c r="C28" s="45"/>
      <c r="D28" s="45"/>
      <c r="E28" s="45"/>
      <c r="F28" s="45"/>
      <c r="G28" s="45"/>
    </row>
    <row r="29" spans="1:7" customFormat="1" x14ac:dyDescent="0.2">
      <c r="A29" s="45"/>
      <c r="B29" s="45"/>
      <c r="C29" s="45"/>
      <c r="D29" s="45"/>
      <c r="E29" s="45"/>
      <c r="F29" s="45"/>
      <c r="G29" s="45"/>
    </row>
    <row r="30" spans="1:7" customFormat="1" x14ac:dyDescent="0.2">
      <c r="A30" s="45"/>
      <c r="B30" s="45"/>
      <c r="C30" s="45"/>
      <c r="D30" s="45"/>
      <c r="E30" s="45"/>
      <c r="F30" s="45"/>
      <c r="G30" s="45"/>
    </row>
    <row r="31" spans="1:7" customFormat="1" x14ac:dyDescent="0.2">
      <c r="A31" s="45"/>
      <c r="B31" s="45"/>
      <c r="C31" s="45"/>
      <c r="D31" s="45"/>
      <c r="E31" s="45"/>
      <c r="F31" s="45"/>
      <c r="G31" s="45"/>
    </row>
    <row r="32" spans="1:7" customFormat="1" x14ac:dyDescent="0.2">
      <c r="A32" s="45"/>
      <c r="B32" s="45"/>
      <c r="C32" s="45"/>
      <c r="D32" s="45"/>
      <c r="E32" s="45"/>
      <c r="F32" s="45"/>
      <c r="G32" s="45"/>
    </row>
    <row r="33" spans="1:7" customFormat="1" x14ac:dyDescent="0.2">
      <c r="A33" s="45"/>
      <c r="B33" s="45"/>
      <c r="C33" s="45"/>
      <c r="D33" s="45"/>
      <c r="E33" s="45"/>
      <c r="F33" s="45"/>
      <c r="G33" s="45"/>
    </row>
    <row r="34" spans="1:7" customFormat="1" x14ac:dyDescent="0.2">
      <c r="A34" s="45"/>
      <c r="B34" s="45"/>
      <c r="C34" s="45"/>
      <c r="D34" s="45"/>
      <c r="E34" s="45"/>
      <c r="F34" s="45"/>
      <c r="G34" s="45"/>
    </row>
    <row r="35" spans="1:7" customFormat="1" x14ac:dyDescent="0.2">
      <c r="A35" s="45"/>
      <c r="B35" s="45"/>
      <c r="C35" s="45"/>
      <c r="D35" s="45"/>
      <c r="E35" s="45"/>
      <c r="F35" s="45"/>
      <c r="G35" s="45"/>
    </row>
    <row r="36" spans="1:7" customFormat="1" x14ac:dyDescent="0.2">
      <c r="A36" s="45"/>
      <c r="B36" s="45"/>
      <c r="C36" s="45"/>
      <c r="D36" s="45"/>
      <c r="E36" s="45"/>
      <c r="F36" s="45"/>
      <c r="G36" s="45"/>
    </row>
    <row r="37" spans="1:7" customFormat="1" x14ac:dyDescent="0.2">
      <c r="A37" s="45"/>
      <c r="B37" s="45"/>
      <c r="C37" s="45"/>
      <c r="D37" s="45"/>
      <c r="E37" s="45"/>
      <c r="F37" s="45"/>
      <c r="G37" s="45"/>
    </row>
    <row r="38" spans="1:7" customFormat="1" x14ac:dyDescent="0.2">
      <c r="A38" s="45"/>
      <c r="B38" s="45"/>
      <c r="C38" s="45"/>
      <c r="D38" s="45"/>
      <c r="E38" s="45"/>
      <c r="F38" s="45"/>
      <c r="G38" s="45"/>
    </row>
    <row r="39" spans="1:7" customFormat="1" x14ac:dyDescent="0.2">
      <c r="A39" s="45"/>
      <c r="B39" s="45"/>
      <c r="C39" s="45"/>
      <c r="D39" s="45"/>
      <c r="E39" s="45"/>
      <c r="F39" s="45"/>
      <c r="G39" s="45"/>
    </row>
    <row r="40" spans="1:7" customFormat="1" x14ac:dyDescent="0.2">
      <c r="A40" s="45"/>
      <c r="B40" s="45"/>
      <c r="C40" s="45"/>
      <c r="D40" s="45"/>
      <c r="E40" s="45"/>
      <c r="F40" s="45"/>
      <c r="G40" s="45"/>
    </row>
    <row r="41" spans="1:7" customFormat="1" x14ac:dyDescent="0.2">
      <c r="A41" s="45"/>
      <c r="B41" s="45"/>
      <c r="C41" s="45"/>
      <c r="D41" s="45"/>
      <c r="E41" s="45"/>
      <c r="F41" s="45"/>
      <c r="G41" s="45"/>
    </row>
    <row r="42" spans="1:7" customFormat="1" x14ac:dyDescent="0.2">
      <c r="A42" s="45"/>
      <c r="B42" s="45"/>
      <c r="C42" s="45"/>
      <c r="D42" s="45"/>
      <c r="E42" s="45"/>
      <c r="F42" s="45"/>
      <c r="G42" s="45"/>
    </row>
    <row r="43" spans="1:7" customFormat="1" x14ac:dyDescent="0.2">
      <c r="A43" s="45"/>
      <c r="B43" s="45"/>
      <c r="C43" s="45"/>
      <c r="D43" s="45"/>
      <c r="E43" s="45"/>
      <c r="F43" s="45"/>
      <c r="G43" s="45"/>
    </row>
    <row r="44" spans="1:7" customFormat="1" x14ac:dyDescent="0.2">
      <c r="A44" s="45"/>
      <c r="B44" s="45"/>
      <c r="C44" s="45"/>
      <c r="D44" s="45"/>
      <c r="E44" s="45"/>
      <c r="F44" s="45"/>
      <c r="G44" s="45"/>
    </row>
    <row r="45" spans="1:7" customFormat="1" x14ac:dyDescent="0.2">
      <c r="A45" s="45"/>
      <c r="B45" s="45"/>
      <c r="C45" s="45"/>
      <c r="D45" s="45"/>
      <c r="E45" s="45"/>
      <c r="F45" s="45"/>
      <c r="G45" s="45"/>
    </row>
    <row r="46" spans="1:7" customFormat="1" x14ac:dyDescent="0.2">
      <c r="A46" s="45"/>
      <c r="B46" s="45"/>
      <c r="C46" s="45"/>
      <c r="D46" s="45"/>
      <c r="E46" s="45"/>
      <c r="F46" s="45"/>
      <c r="G46" s="45"/>
    </row>
    <row r="47" spans="1:7" customFormat="1" x14ac:dyDescent="0.2">
      <c r="A47" s="45"/>
      <c r="B47" s="45"/>
      <c r="C47" s="45"/>
      <c r="D47" s="45"/>
      <c r="E47" s="45"/>
      <c r="F47" s="45"/>
      <c r="G47" s="45"/>
    </row>
    <row r="48" spans="1:7" customFormat="1" x14ac:dyDescent="0.2">
      <c r="A48" s="45"/>
      <c r="B48" s="45"/>
      <c r="C48" s="45"/>
      <c r="D48" s="45"/>
      <c r="E48" s="45"/>
      <c r="F48" s="45"/>
      <c r="G48" s="45"/>
    </row>
    <row r="49" spans="1:7" customFormat="1" x14ac:dyDescent="0.2">
      <c r="A49" s="45"/>
      <c r="B49" s="45"/>
      <c r="C49" s="45"/>
      <c r="D49" s="45"/>
      <c r="E49" s="45"/>
      <c r="F49" s="45"/>
      <c r="G49" s="45"/>
    </row>
    <row r="50" spans="1:7" customFormat="1" x14ac:dyDescent="0.2">
      <c r="A50" s="45"/>
      <c r="B50" s="45"/>
      <c r="C50" s="45"/>
      <c r="D50" s="45"/>
      <c r="E50" s="45"/>
      <c r="F50" s="45"/>
      <c r="G50" s="45"/>
    </row>
    <row r="51" spans="1:7" customFormat="1" x14ac:dyDescent="0.2">
      <c r="A51" s="45"/>
      <c r="B51" s="45"/>
      <c r="C51" s="45"/>
      <c r="D51" s="45"/>
      <c r="E51" s="45"/>
      <c r="F51" s="45"/>
      <c r="G51" s="45"/>
    </row>
    <row r="52" spans="1:7" customFormat="1" x14ac:dyDescent="0.2">
      <c r="A52" s="45"/>
      <c r="B52" s="45"/>
      <c r="C52" s="45"/>
      <c r="D52" s="45"/>
      <c r="E52" s="45"/>
      <c r="F52" s="45"/>
      <c r="G52" s="45"/>
    </row>
    <row r="53" spans="1:7" customFormat="1" x14ac:dyDescent="0.2">
      <c r="A53" s="45"/>
      <c r="B53" s="45"/>
      <c r="C53" s="45"/>
      <c r="D53" s="45"/>
      <c r="E53" s="45"/>
      <c r="F53" s="45"/>
      <c r="G53" s="45"/>
    </row>
    <row r="54" spans="1:7" customFormat="1" x14ac:dyDescent="0.2">
      <c r="A54" s="45"/>
      <c r="B54" s="45"/>
      <c r="C54" s="45"/>
      <c r="D54" s="45"/>
      <c r="E54" s="45"/>
      <c r="F54" s="45"/>
      <c r="G54" s="45"/>
    </row>
    <row r="55" spans="1:7" customFormat="1" x14ac:dyDescent="0.2">
      <c r="A55" s="45"/>
      <c r="B55" s="45"/>
      <c r="C55" s="45"/>
      <c r="D55" s="45"/>
      <c r="E55" s="45"/>
      <c r="F55" s="45"/>
      <c r="G55" s="45"/>
    </row>
    <row r="56" spans="1:7" customFormat="1" x14ac:dyDescent="0.2">
      <c r="A56" s="45"/>
      <c r="B56" s="45"/>
      <c r="C56" s="45"/>
      <c r="D56" s="45"/>
      <c r="E56" s="45"/>
      <c r="F56" s="45"/>
      <c r="G56" s="45"/>
    </row>
    <row r="57" spans="1:7" customFormat="1" x14ac:dyDescent="0.2">
      <c r="A57" s="45"/>
      <c r="B57" s="45"/>
      <c r="C57" s="45"/>
      <c r="D57" s="45"/>
      <c r="E57" s="45"/>
      <c r="F57" s="45"/>
      <c r="G57" s="45"/>
    </row>
    <row r="58" spans="1:7" customFormat="1" x14ac:dyDescent="0.2">
      <c r="A58" s="45"/>
      <c r="B58" s="45"/>
      <c r="C58" s="45"/>
      <c r="D58" s="45"/>
      <c r="E58" s="45"/>
      <c r="F58" s="45"/>
      <c r="G58" s="45"/>
    </row>
    <row r="59" spans="1:7" customFormat="1" x14ac:dyDescent="0.2">
      <c r="A59" s="45"/>
      <c r="B59" s="45"/>
      <c r="C59" s="45"/>
      <c r="D59" s="45"/>
      <c r="E59" s="45"/>
      <c r="F59" s="45"/>
      <c r="G59" s="45"/>
    </row>
    <row r="60" spans="1:7" customFormat="1" x14ac:dyDescent="0.2">
      <c r="A60" s="45"/>
      <c r="B60" s="45"/>
      <c r="C60" s="45"/>
      <c r="D60" s="45"/>
      <c r="E60" s="45"/>
      <c r="F60" s="45"/>
      <c r="G60" s="45"/>
    </row>
    <row r="61" spans="1:7" customFormat="1" x14ac:dyDescent="0.2">
      <c r="A61" s="45"/>
      <c r="B61" s="45"/>
      <c r="C61" s="45"/>
      <c r="D61" s="45"/>
      <c r="E61" s="45"/>
      <c r="F61" s="45"/>
      <c r="G61" s="45"/>
    </row>
    <row r="62" spans="1:7" customFormat="1" x14ac:dyDescent="0.2">
      <c r="A62" s="45"/>
      <c r="B62" s="45"/>
      <c r="C62" s="45"/>
      <c r="D62" s="45"/>
      <c r="E62" s="45"/>
      <c r="F62" s="45"/>
      <c r="G62" s="45"/>
    </row>
    <row r="63" spans="1:7" customFormat="1" x14ac:dyDescent="0.2">
      <c r="A63" s="45"/>
      <c r="B63" s="45"/>
      <c r="C63" s="45"/>
      <c r="D63" s="45"/>
      <c r="E63" s="45"/>
      <c r="F63" s="45"/>
      <c r="G63" s="45"/>
    </row>
    <row r="64" spans="1:7" customFormat="1" x14ac:dyDescent="0.2">
      <c r="A64" s="45"/>
      <c r="B64" s="45"/>
      <c r="C64" s="45"/>
      <c r="D64" s="45"/>
      <c r="E64" s="45"/>
      <c r="F64" s="45"/>
      <c r="G64" s="45"/>
    </row>
    <row r="65" spans="1:7" customFormat="1" x14ac:dyDescent="0.2">
      <c r="A65" s="45"/>
      <c r="B65" s="45"/>
      <c r="C65" s="45"/>
      <c r="D65" s="45"/>
      <c r="E65" s="45"/>
      <c r="F65" s="45"/>
      <c r="G65" s="45"/>
    </row>
    <row r="66" spans="1:7" customFormat="1" x14ac:dyDescent="0.2">
      <c r="A66" s="45"/>
      <c r="B66" s="45"/>
      <c r="C66" s="45"/>
      <c r="D66" s="45"/>
      <c r="E66" s="45"/>
      <c r="F66" s="45"/>
      <c r="G66" s="45"/>
    </row>
    <row r="67" spans="1:7" customFormat="1" x14ac:dyDescent="0.2">
      <c r="A67" s="45"/>
      <c r="B67" s="45"/>
      <c r="C67" s="45"/>
      <c r="D67" s="45"/>
      <c r="E67" s="45"/>
      <c r="F67" s="45"/>
      <c r="G67" s="45"/>
    </row>
    <row r="68" spans="1:7" customFormat="1" x14ac:dyDescent="0.2">
      <c r="A68" s="45"/>
      <c r="B68" s="45"/>
      <c r="C68" s="45"/>
      <c r="D68" s="45"/>
      <c r="E68" s="45"/>
      <c r="F68" s="45"/>
      <c r="G68" s="45"/>
    </row>
    <row r="69" spans="1:7" customFormat="1" x14ac:dyDescent="0.2">
      <c r="A69" s="45"/>
      <c r="B69" s="45"/>
      <c r="C69" s="45"/>
      <c r="D69" s="45"/>
      <c r="E69" s="45"/>
      <c r="F69" s="45"/>
      <c r="G69" s="45"/>
    </row>
    <row r="70" spans="1:7" customFormat="1" x14ac:dyDescent="0.2">
      <c r="A70" s="45"/>
      <c r="B70" s="45"/>
      <c r="C70" s="45"/>
      <c r="D70" s="45"/>
      <c r="E70" s="45"/>
      <c r="F70" s="45"/>
      <c r="G70" s="45"/>
    </row>
    <row r="71" spans="1:7" customFormat="1" x14ac:dyDescent="0.2">
      <c r="A71" s="45"/>
      <c r="B71" s="45"/>
      <c r="C71" s="45"/>
      <c r="D71" s="45"/>
      <c r="E71" s="45"/>
      <c r="F71" s="45"/>
      <c r="G71" s="45"/>
    </row>
    <row r="72" spans="1:7" customFormat="1" x14ac:dyDescent="0.2">
      <c r="A72" s="45"/>
      <c r="B72" s="45"/>
      <c r="C72" s="45"/>
      <c r="D72" s="45"/>
      <c r="E72" s="45"/>
      <c r="F72" s="45"/>
      <c r="G72" s="45"/>
    </row>
    <row r="73" spans="1:7" customFormat="1" x14ac:dyDescent="0.2">
      <c r="A73" s="45"/>
      <c r="B73" s="45"/>
      <c r="C73" s="45"/>
      <c r="D73" s="45"/>
      <c r="E73" s="45"/>
      <c r="F73" s="45"/>
      <c r="G73" s="45"/>
    </row>
    <row r="74" spans="1:7" customFormat="1" x14ac:dyDescent="0.2">
      <c r="A74" s="45"/>
      <c r="B74" s="45"/>
      <c r="C74" s="45"/>
      <c r="D74" s="45"/>
      <c r="E74" s="45"/>
      <c r="F74" s="45"/>
      <c r="G74" s="45"/>
    </row>
    <row r="75" spans="1:7" customFormat="1" x14ac:dyDescent="0.2">
      <c r="A75" s="45"/>
      <c r="B75" s="45"/>
      <c r="C75" s="45"/>
      <c r="D75" s="45"/>
      <c r="E75" s="45"/>
      <c r="F75" s="45"/>
      <c r="G75" s="45"/>
    </row>
    <row r="76" spans="1:7" customFormat="1" x14ac:dyDescent="0.2">
      <c r="A76" s="45"/>
      <c r="B76" s="45"/>
      <c r="C76" s="45"/>
      <c r="D76" s="45"/>
      <c r="E76" s="45"/>
      <c r="F76" s="45"/>
      <c r="G76" s="45"/>
    </row>
    <row r="77" spans="1:7" customFormat="1" x14ac:dyDescent="0.2">
      <c r="A77" s="45"/>
      <c r="B77" s="45"/>
      <c r="C77" s="45"/>
      <c r="D77" s="45"/>
      <c r="E77" s="45"/>
      <c r="F77" s="45"/>
      <c r="G77" s="45"/>
    </row>
    <row r="78" spans="1:7" customFormat="1" x14ac:dyDescent="0.2">
      <c r="A78" s="45"/>
      <c r="B78" s="45"/>
      <c r="C78" s="45"/>
      <c r="D78" s="45"/>
      <c r="E78" s="45"/>
      <c r="F78" s="45"/>
      <c r="G78" s="45"/>
    </row>
    <row r="79" spans="1:7" customFormat="1" x14ac:dyDescent="0.2">
      <c r="A79" s="45"/>
      <c r="B79" s="45"/>
      <c r="C79" s="45"/>
      <c r="D79" s="45"/>
      <c r="E79" s="45"/>
      <c r="F79" s="45"/>
      <c r="G79" s="45"/>
    </row>
    <row r="80" spans="1:7" customFormat="1" x14ac:dyDescent="0.2">
      <c r="A80" s="45"/>
      <c r="B80" s="45"/>
      <c r="C80" s="45"/>
      <c r="D80" s="45"/>
      <c r="E80" s="45"/>
      <c r="F80" s="45"/>
      <c r="G80" s="45"/>
    </row>
    <row r="81" spans="5:10" x14ac:dyDescent="0.2">
      <c r="E81" s="45"/>
      <c r="F81" s="45"/>
      <c r="G81" s="45"/>
      <c r="H81"/>
      <c r="I81"/>
      <c r="J81"/>
    </row>
    <row r="82" spans="5:10" x14ac:dyDescent="0.2">
      <c r="E82" s="45"/>
      <c r="F82" s="45"/>
      <c r="G82" s="45"/>
      <c r="H82"/>
      <c r="I82"/>
      <c r="J82"/>
    </row>
    <row r="83" spans="5:10" x14ac:dyDescent="0.2">
      <c r="E83" s="45"/>
      <c r="F83" s="45"/>
      <c r="G83" s="45"/>
      <c r="H83"/>
      <c r="I83"/>
      <c r="J83"/>
    </row>
    <row r="84" spans="5:10" x14ac:dyDescent="0.2">
      <c r="E84" s="45"/>
      <c r="F84" s="45"/>
      <c r="G84" s="45"/>
      <c r="H84"/>
      <c r="I84"/>
      <c r="J84"/>
    </row>
    <row r="85" spans="5:10" x14ac:dyDescent="0.2">
      <c r="E85" s="45"/>
      <c r="F85" s="45"/>
      <c r="G85" s="45"/>
      <c r="H85"/>
      <c r="I85"/>
      <c r="J85"/>
    </row>
    <row r="86" spans="5:10" x14ac:dyDescent="0.2">
      <c r="E86" s="45"/>
      <c r="F86" s="45"/>
      <c r="G86" s="45"/>
      <c r="H86"/>
      <c r="I86"/>
      <c r="J86"/>
    </row>
    <row r="87" spans="5:10" x14ac:dyDescent="0.2">
      <c r="E87" s="45"/>
      <c r="F87" s="45"/>
      <c r="G87" s="45"/>
      <c r="H87"/>
      <c r="I87"/>
      <c r="J87"/>
    </row>
    <row r="88" spans="5:10" x14ac:dyDescent="0.2">
      <c r="E88" s="45"/>
      <c r="F88" s="45"/>
      <c r="G88" s="45"/>
      <c r="H88"/>
      <c r="I88"/>
      <c r="J88"/>
    </row>
    <row r="89" spans="5:10" x14ac:dyDescent="0.2">
      <c r="E89" s="45"/>
      <c r="F89" s="45"/>
      <c r="G89" s="45"/>
    </row>
    <row r="90" spans="5:10" x14ac:dyDescent="0.2">
      <c r="E90" s="45"/>
      <c r="F90" s="45"/>
      <c r="G90" s="45"/>
    </row>
    <row r="91" spans="5:10" x14ac:dyDescent="0.2">
      <c r="E91" s="45"/>
      <c r="F91" s="45"/>
      <c r="G91" s="45"/>
    </row>
    <row r="92" spans="5:10" x14ac:dyDescent="0.2">
      <c r="E92" s="45"/>
      <c r="F92" s="45"/>
      <c r="G92" s="45"/>
    </row>
    <row r="93" spans="5:10" x14ac:dyDescent="0.2">
      <c r="E93" s="45"/>
      <c r="F93" s="45"/>
      <c r="G93" s="45"/>
    </row>
    <row r="94" spans="5:10" x14ac:dyDescent="0.2">
      <c r="E94" s="45"/>
      <c r="F94" s="45"/>
      <c r="G94" s="45"/>
    </row>
    <row r="95" spans="5:10" x14ac:dyDescent="0.2">
      <c r="E95" s="45"/>
      <c r="F95" s="45"/>
      <c r="G95" s="45"/>
    </row>
    <row r="96" spans="5:10" x14ac:dyDescent="0.2">
      <c r="E96" s="45"/>
      <c r="F96" s="45"/>
      <c r="G96" s="45"/>
    </row>
    <row r="97" spans="5:7" x14ac:dyDescent="0.2">
      <c r="E97" s="45"/>
      <c r="F97" s="45"/>
      <c r="G97" s="45"/>
    </row>
    <row r="98" spans="5:7" x14ac:dyDescent="0.2">
      <c r="E98" s="45"/>
      <c r="F98" s="45"/>
      <c r="G98" s="45"/>
    </row>
    <row r="99" spans="5:7" x14ac:dyDescent="0.2">
      <c r="E99" s="45"/>
      <c r="F99" s="45"/>
      <c r="G99" s="45"/>
    </row>
    <row r="100" spans="5:7" x14ac:dyDescent="0.2">
      <c r="E100" s="45"/>
      <c r="F100" s="45"/>
      <c r="G100" s="45"/>
    </row>
    <row r="101" spans="5:7" x14ac:dyDescent="0.2">
      <c r="E101" s="45"/>
      <c r="F101" s="45"/>
      <c r="G101" s="45"/>
    </row>
    <row r="102" spans="5:7" x14ac:dyDescent="0.2">
      <c r="E102" s="45"/>
      <c r="F102" s="45"/>
      <c r="G102" s="45"/>
    </row>
    <row r="103" spans="5:7" x14ac:dyDescent="0.2">
      <c r="E103" s="45"/>
      <c r="F103" s="45"/>
      <c r="G103" s="45"/>
    </row>
    <row r="104" spans="5:7" x14ac:dyDescent="0.2">
      <c r="E104" s="45"/>
      <c r="F104" s="45"/>
      <c r="G104" s="45"/>
    </row>
    <row r="105" spans="5:7" x14ac:dyDescent="0.2">
      <c r="E105" s="45"/>
      <c r="F105" s="45"/>
      <c r="G105" s="45"/>
    </row>
    <row r="106" spans="5:7" x14ac:dyDescent="0.2">
      <c r="E106" s="45"/>
      <c r="F106" s="45"/>
      <c r="G106" s="45"/>
    </row>
    <row r="107" spans="5:7" x14ac:dyDescent="0.2">
      <c r="E107" s="45"/>
      <c r="F107" s="45"/>
      <c r="G107" s="45"/>
    </row>
    <row r="108" spans="5:7" x14ac:dyDescent="0.2">
      <c r="E108" s="45"/>
      <c r="F108" s="45"/>
      <c r="G108" s="45"/>
    </row>
    <row r="109" spans="5:7" x14ac:dyDescent="0.2">
      <c r="E109" s="45"/>
      <c r="F109" s="45"/>
      <c r="G109" s="45"/>
    </row>
    <row r="110" spans="5:7" x14ac:dyDescent="0.2">
      <c r="E110" s="45"/>
      <c r="F110" s="45"/>
      <c r="G110" s="45"/>
    </row>
    <row r="111" spans="5:7" x14ac:dyDescent="0.2">
      <c r="E111" s="45"/>
      <c r="F111" s="45"/>
      <c r="G111" s="45"/>
    </row>
    <row r="112" spans="5:7" x14ac:dyDescent="0.2">
      <c r="E112" s="45"/>
      <c r="F112" s="45"/>
      <c r="G112" s="45"/>
    </row>
    <row r="113" spans="5:7" x14ac:dyDescent="0.2">
      <c r="E113" s="45"/>
      <c r="F113" s="45"/>
      <c r="G113" s="45"/>
    </row>
    <row r="114" spans="5:7" x14ac:dyDescent="0.2">
      <c r="E114" s="45"/>
      <c r="F114" s="45"/>
      <c r="G114" s="45"/>
    </row>
    <row r="115" spans="5:7" x14ac:dyDescent="0.2">
      <c r="E115" s="45"/>
      <c r="F115" s="45"/>
      <c r="G115" s="45"/>
    </row>
    <row r="116" spans="5:7" x14ac:dyDescent="0.2">
      <c r="E116" s="45"/>
      <c r="F116" s="45"/>
      <c r="G116" s="45"/>
    </row>
    <row r="117" spans="5:7" x14ac:dyDescent="0.2">
      <c r="E117" s="45"/>
      <c r="F117" s="45"/>
      <c r="G117" s="45"/>
    </row>
    <row r="118" spans="5:7" x14ac:dyDescent="0.2">
      <c r="E118" s="45"/>
      <c r="F118" s="45"/>
      <c r="G118" s="45"/>
    </row>
    <row r="119" spans="5:7" x14ac:dyDescent="0.2">
      <c r="E119" s="45"/>
      <c r="F119" s="45"/>
      <c r="G119" s="45"/>
    </row>
    <row r="120" spans="5:7" x14ac:dyDescent="0.2">
      <c r="E120" s="45"/>
      <c r="F120" s="45"/>
      <c r="G120" s="45"/>
    </row>
    <row r="121" spans="5:7" x14ac:dyDescent="0.2">
      <c r="E121" s="45"/>
      <c r="F121" s="45"/>
      <c r="G121" s="45"/>
    </row>
    <row r="122" spans="5:7" x14ac:dyDescent="0.2">
      <c r="E122" s="45"/>
      <c r="F122" s="45"/>
      <c r="G122" s="45"/>
    </row>
    <row r="123" spans="5:7" x14ac:dyDescent="0.2">
      <c r="E123" s="45"/>
      <c r="F123" s="45"/>
      <c r="G123" s="45"/>
    </row>
    <row r="124" spans="5:7" x14ac:dyDescent="0.2">
      <c r="E124" s="45"/>
      <c r="F124" s="45"/>
      <c r="G124" s="45"/>
    </row>
    <row r="125" spans="5:7" x14ac:dyDescent="0.2">
      <c r="E125" s="45"/>
      <c r="F125" s="45"/>
      <c r="G125" s="45"/>
    </row>
    <row r="126" spans="5:7" x14ac:dyDescent="0.2">
      <c r="E126" s="45"/>
      <c r="F126" s="45"/>
      <c r="G126" s="45"/>
    </row>
    <row r="127" spans="5:7" x14ac:dyDescent="0.2">
      <c r="E127" s="45"/>
      <c r="F127" s="45"/>
      <c r="G127" s="45"/>
    </row>
    <row r="128" spans="5:7" x14ac:dyDescent="0.2">
      <c r="E128" s="45"/>
      <c r="F128" s="45"/>
      <c r="G128" s="45"/>
    </row>
    <row r="129" spans="5:7" x14ac:dyDescent="0.2">
      <c r="E129" s="45"/>
      <c r="F129" s="45"/>
      <c r="G129" s="45"/>
    </row>
    <row r="130" spans="5:7" x14ac:dyDescent="0.2">
      <c r="E130" s="45"/>
      <c r="F130" s="45"/>
      <c r="G130" s="45"/>
    </row>
    <row r="131" spans="5:7" x14ac:dyDescent="0.2">
      <c r="E131" s="45"/>
      <c r="F131" s="45"/>
      <c r="G131" s="45"/>
    </row>
    <row r="132" spans="5:7" x14ac:dyDescent="0.2">
      <c r="E132" s="45"/>
      <c r="F132" s="45"/>
      <c r="G132" s="45"/>
    </row>
    <row r="133" spans="5:7" x14ac:dyDescent="0.2">
      <c r="E133" s="45"/>
      <c r="F133" s="45"/>
      <c r="G133" s="45"/>
    </row>
    <row r="134" spans="5:7" x14ac:dyDescent="0.2">
      <c r="E134" s="45"/>
      <c r="F134" s="45"/>
      <c r="G134" s="45"/>
    </row>
    <row r="135" spans="5:7" x14ac:dyDescent="0.2">
      <c r="E135" s="45"/>
      <c r="F135" s="45"/>
      <c r="G135" s="45"/>
    </row>
    <row r="136" spans="5:7" x14ac:dyDescent="0.2">
      <c r="E136" s="45"/>
      <c r="F136" s="45"/>
      <c r="G136" s="45"/>
    </row>
    <row r="137" spans="5:7" x14ac:dyDescent="0.2">
      <c r="E137" s="45"/>
      <c r="F137" s="45"/>
      <c r="G137" s="45"/>
    </row>
    <row r="138" spans="5:7" x14ac:dyDescent="0.2">
      <c r="E138" s="45"/>
      <c r="F138" s="45"/>
      <c r="G138" s="45"/>
    </row>
    <row r="139" spans="5:7" x14ac:dyDescent="0.2">
      <c r="E139" s="45"/>
      <c r="F139" s="45"/>
      <c r="G139" s="45"/>
    </row>
    <row r="140" spans="5:7" x14ac:dyDescent="0.2">
      <c r="E140" s="45"/>
      <c r="F140" s="45"/>
      <c r="G140" s="45"/>
    </row>
    <row r="141" spans="5:7" x14ac:dyDescent="0.2">
      <c r="E141" s="45"/>
      <c r="F141" s="45"/>
      <c r="G141" s="45"/>
    </row>
    <row r="142" spans="5:7" x14ac:dyDescent="0.2">
      <c r="E142" s="45"/>
      <c r="F142" s="45"/>
      <c r="G142" s="45"/>
    </row>
    <row r="143" spans="5:7" x14ac:dyDescent="0.2">
      <c r="E143" s="45"/>
      <c r="F143" s="45"/>
      <c r="G143" s="45"/>
    </row>
    <row r="144" spans="5:7" x14ac:dyDescent="0.2">
      <c r="E144" s="45"/>
      <c r="F144" s="45"/>
      <c r="G144" s="45"/>
    </row>
    <row r="145" spans="5:7" x14ac:dyDescent="0.2">
      <c r="E145" s="45"/>
      <c r="F145" s="45"/>
      <c r="G145" s="45"/>
    </row>
    <row r="146" spans="5:7" x14ac:dyDescent="0.2">
      <c r="E146" s="45"/>
      <c r="F146" s="45"/>
      <c r="G146" s="45"/>
    </row>
    <row r="147" spans="5:7" x14ac:dyDescent="0.2">
      <c r="E147" s="45"/>
      <c r="F147" s="45"/>
      <c r="G147" s="45"/>
    </row>
    <row r="148" spans="5:7" x14ac:dyDescent="0.2">
      <c r="E148" s="45"/>
      <c r="F148" s="45"/>
      <c r="G148" s="45"/>
    </row>
    <row r="149" spans="5:7" x14ac:dyDescent="0.2">
      <c r="E149" s="45"/>
      <c r="F149" s="45"/>
      <c r="G149" s="45"/>
    </row>
    <row r="150" spans="5:7" x14ac:dyDescent="0.2">
      <c r="E150" s="45"/>
      <c r="F150" s="45"/>
      <c r="G150" s="45"/>
    </row>
    <row r="151" spans="5:7" x14ac:dyDescent="0.2">
      <c r="E151" s="45"/>
      <c r="F151" s="45"/>
      <c r="G151" s="45"/>
    </row>
    <row r="152" spans="5:7" x14ac:dyDescent="0.2">
      <c r="E152" s="45"/>
      <c r="F152" s="45"/>
      <c r="G152" s="45"/>
    </row>
    <row r="153" spans="5:7" x14ac:dyDescent="0.2">
      <c r="E153" s="45"/>
      <c r="F153" s="45"/>
      <c r="G153" s="45"/>
    </row>
    <row r="154" spans="5:7" x14ac:dyDescent="0.2">
      <c r="E154" s="45"/>
      <c r="F154" s="45"/>
      <c r="G154" s="45"/>
    </row>
    <row r="155" spans="5:7" x14ac:dyDescent="0.2">
      <c r="E155" s="45"/>
      <c r="F155" s="45"/>
      <c r="G155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4EDB-724E-4DC4-AEF0-AF1514B21D8A}">
  <dimension ref="A2:I52"/>
  <sheetViews>
    <sheetView workbookViewId="0">
      <selection activeCell="D20" sqref="D5:D21"/>
      <pivotSelection pane="bottomRight" showHeader="1" axis="axisRow" dimension="3" activeRow="19" activeCol="3" previousRow="19" previousCol="3" click="1" r:id="rId1">
        <pivotArea dataOnly="0" labelOnly="1" outline="0" fieldPosition="0">
          <references count="1">
            <reference field="4" count="0"/>
          </references>
        </pivotArea>
      </pivotSelection>
    </sheetView>
  </sheetViews>
  <sheetFormatPr defaultRowHeight="12.75" x14ac:dyDescent="0.2"/>
  <cols>
    <col min="1" max="1" width="24.85546875" customWidth="1"/>
    <col min="2" max="2" width="10.42578125" bestFit="1" customWidth="1"/>
    <col min="3" max="3" width="30.5703125" bestFit="1" customWidth="1"/>
    <col min="4" max="4" width="31.5703125" bestFit="1" customWidth="1"/>
    <col min="5" max="5" width="18.28515625" style="24" customWidth="1"/>
    <col min="6" max="6" width="15.85546875" style="24" customWidth="1"/>
    <col min="7" max="7" width="13.42578125" style="10" customWidth="1"/>
    <col min="8" max="9" width="29.7109375" style="10" bestFit="1" customWidth="1"/>
    <col min="10" max="10" width="29.7109375" bestFit="1" customWidth="1"/>
  </cols>
  <sheetData>
    <row r="2" spans="1:9" x14ac:dyDescent="0.2">
      <c r="A2" s="1" t="s">
        <v>64</v>
      </c>
      <c r="B2" t="s" vm="2">
        <v>78</v>
      </c>
    </row>
    <row r="3" spans="1:9" ht="57.75" customHeight="1" x14ac:dyDescent="0.2">
      <c r="E3"/>
      <c r="F3"/>
      <c r="G3"/>
      <c r="H3"/>
      <c r="I3"/>
    </row>
    <row r="4" spans="1:9" ht="39" customHeight="1" x14ac:dyDescent="0.2">
      <c r="A4" s="44" t="s">
        <v>119</v>
      </c>
      <c r="B4" s="44" t="s">
        <v>3</v>
      </c>
      <c r="C4" s="44" t="s">
        <v>6</v>
      </c>
      <c r="D4" s="44" t="s">
        <v>7</v>
      </c>
      <c r="E4" s="45" t="s">
        <v>118</v>
      </c>
      <c r="F4" s="45" t="s">
        <v>117</v>
      </c>
      <c r="G4" s="46" t="s">
        <v>208</v>
      </c>
      <c r="H4"/>
      <c r="I4"/>
    </row>
    <row r="5" spans="1:9" x14ac:dyDescent="0.2">
      <c r="A5" t="s">
        <v>113</v>
      </c>
      <c r="B5" t="s">
        <v>187</v>
      </c>
      <c r="C5" t="s">
        <v>189</v>
      </c>
      <c r="D5" t="s">
        <v>190</v>
      </c>
      <c r="E5" s="24">
        <v>60</v>
      </c>
      <c r="F5" s="24">
        <v>53.785046728971977</v>
      </c>
      <c r="G5" s="2">
        <v>1</v>
      </c>
      <c r="H5"/>
      <c r="I5"/>
    </row>
    <row r="6" spans="1:9" x14ac:dyDescent="0.2">
      <c r="A6" t="s">
        <v>113</v>
      </c>
      <c r="B6" t="s">
        <v>132</v>
      </c>
      <c r="C6" t="s">
        <v>133</v>
      </c>
      <c r="D6" t="s">
        <v>134</v>
      </c>
      <c r="E6" s="24">
        <v>60</v>
      </c>
      <c r="F6" s="24">
        <v>51.073023931579655</v>
      </c>
      <c r="G6" s="2">
        <v>2</v>
      </c>
      <c r="H6"/>
      <c r="I6"/>
    </row>
    <row r="7" spans="1:9" x14ac:dyDescent="0.2">
      <c r="A7" t="s">
        <v>113</v>
      </c>
      <c r="B7" t="s">
        <v>151</v>
      </c>
      <c r="C7" t="s">
        <v>152</v>
      </c>
      <c r="D7" t="s">
        <v>153</v>
      </c>
      <c r="E7" s="24">
        <v>50</v>
      </c>
      <c r="F7" s="24">
        <v>42.617496000673576</v>
      </c>
      <c r="G7" s="2">
        <v>3</v>
      </c>
      <c r="H7"/>
      <c r="I7"/>
    </row>
    <row r="8" spans="1:9" x14ac:dyDescent="0.2">
      <c r="A8" t="s">
        <v>100</v>
      </c>
      <c r="B8" t="s">
        <v>108</v>
      </c>
      <c r="C8" t="s">
        <v>55</v>
      </c>
      <c r="D8" t="s">
        <v>128</v>
      </c>
      <c r="E8" s="24">
        <v>60</v>
      </c>
      <c r="F8" s="24">
        <v>52.436955997886983</v>
      </c>
      <c r="G8" s="2"/>
      <c r="H8"/>
      <c r="I8"/>
    </row>
    <row r="9" spans="1:9" x14ac:dyDescent="0.2">
      <c r="A9" t="s">
        <v>100</v>
      </c>
      <c r="B9" t="s">
        <v>173</v>
      </c>
      <c r="C9" t="s">
        <v>76</v>
      </c>
      <c r="D9" t="s">
        <v>77</v>
      </c>
      <c r="E9" s="24">
        <v>60</v>
      </c>
      <c r="F9" s="24">
        <v>54.514018691588788</v>
      </c>
      <c r="G9" s="2">
        <v>3</v>
      </c>
      <c r="H9"/>
      <c r="I9"/>
    </row>
    <row r="10" spans="1:9" x14ac:dyDescent="0.2">
      <c r="A10" t="s">
        <v>100</v>
      </c>
      <c r="B10" t="s">
        <v>176</v>
      </c>
      <c r="C10" t="s">
        <v>177</v>
      </c>
      <c r="D10" t="s">
        <v>178</v>
      </c>
      <c r="E10" s="24">
        <v>60</v>
      </c>
      <c r="F10" s="24">
        <v>54.682242990654203</v>
      </c>
      <c r="G10" s="2">
        <v>2</v>
      </c>
      <c r="H10"/>
      <c r="I10"/>
    </row>
    <row r="11" spans="1:9" x14ac:dyDescent="0.2">
      <c r="A11" t="s">
        <v>100</v>
      </c>
      <c r="B11" t="s">
        <v>180</v>
      </c>
      <c r="C11" t="s">
        <v>181</v>
      </c>
      <c r="D11" t="s">
        <v>182</v>
      </c>
      <c r="E11" s="24">
        <v>60</v>
      </c>
      <c r="F11" s="24">
        <v>53.186915887850475</v>
      </c>
      <c r="G11" s="2"/>
      <c r="H11"/>
      <c r="I11"/>
    </row>
    <row r="12" spans="1:9" x14ac:dyDescent="0.2">
      <c r="A12" t="s">
        <v>100</v>
      </c>
      <c r="B12" t="s">
        <v>183</v>
      </c>
      <c r="C12" t="s">
        <v>185</v>
      </c>
      <c r="D12" t="s">
        <v>186</v>
      </c>
      <c r="E12" s="24">
        <v>60</v>
      </c>
      <c r="F12" s="24">
        <v>52.495327102803742</v>
      </c>
      <c r="G12" s="2"/>
      <c r="H12"/>
      <c r="I12"/>
    </row>
    <row r="13" spans="1:9" x14ac:dyDescent="0.2">
      <c r="A13" t="s">
        <v>100</v>
      </c>
      <c r="B13" t="s">
        <v>145</v>
      </c>
      <c r="C13" t="s">
        <v>146</v>
      </c>
      <c r="D13" t="s">
        <v>147</v>
      </c>
      <c r="E13" s="24">
        <v>50</v>
      </c>
      <c r="F13" s="24">
        <v>44.872753010019366</v>
      </c>
      <c r="G13" s="2"/>
      <c r="H13"/>
      <c r="I13"/>
    </row>
    <row r="14" spans="1:9" x14ac:dyDescent="0.2">
      <c r="A14" t="s">
        <v>100</v>
      </c>
      <c r="B14" t="s">
        <v>129</v>
      </c>
      <c r="C14" t="s">
        <v>130</v>
      </c>
      <c r="D14" t="s">
        <v>131</v>
      </c>
      <c r="E14" s="24">
        <v>60</v>
      </c>
      <c r="F14" s="24">
        <v>51.263574297472459</v>
      </c>
      <c r="G14" s="2"/>
      <c r="H14"/>
      <c r="I14"/>
    </row>
    <row r="15" spans="1:9" x14ac:dyDescent="0.2">
      <c r="A15" t="s">
        <v>100</v>
      </c>
      <c r="B15" t="s">
        <v>121</v>
      </c>
      <c r="C15" t="s">
        <v>122</v>
      </c>
      <c r="D15" t="s">
        <v>123</v>
      </c>
      <c r="E15" s="24">
        <v>60</v>
      </c>
      <c r="F15" s="24">
        <v>54.87788999589484</v>
      </c>
      <c r="G15" s="2">
        <v>1</v>
      </c>
      <c r="H15"/>
      <c r="I15"/>
    </row>
    <row r="16" spans="1:9" x14ac:dyDescent="0.2">
      <c r="A16" t="s">
        <v>100</v>
      </c>
      <c r="B16" t="s">
        <v>125</v>
      </c>
      <c r="C16" t="s">
        <v>126</v>
      </c>
      <c r="D16" t="s">
        <v>127</v>
      </c>
      <c r="E16" s="24">
        <v>60</v>
      </c>
      <c r="F16" s="24">
        <v>52.451555996160145</v>
      </c>
      <c r="G16" s="2"/>
      <c r="H16"/>
      <c r="I16"/>
    </row>
    <row r="17" spans="1:7" customFormat="1" x14ac:dyDescent="0.2">
      <c r="A17" t="s">
        <v>100</v>
      </c>
      <c r="B17" t="s">
        <v>148</v>
      </c>
      <c r="C17" t="s">
        <v>149</v>
      </c>
      <c r="D17" t="s">
        <v>150</v>
      </c>
      <c r="E17" s="24">
        <v>60</v>
      </c>
      <c r="F17" s="24">
        <v>48.937805921548588</v>
      </c>
      <c r="G17" s="2"/>
    </row>
    <row r="18" spans="1:7" customFormat="1" x14ac:dyDescent="0.2">
      <c r="A18" t="s">
        <v>26</v>
      </c>
      <c r="B18" t="s">
        <v>28</v>
      </c>
      <c r="C18" t="s">
        <v>30</v>
      </c>
      <c r="D18" t="s">
        <v>34</v>
      </c>
      <c r="E18" s="24">
        <v>110</v>
      </c>
      <c r="F18" s="24">
        <v>100.00581508044192</v>
      </c>
      <c r="G18" s="2">
        <v>3</v>
      </c>
    </row>
    <row r="19" spans="1:7" customFormat="1" x14ac:dyDescent="0.2">
      <c r="A19" t="s">
        <v>26</v>
      </c>
      <c r="B19" t="s">
        <v>192</v>
      </c>
      <c r="C19" t="s">
        <v>70</v>
      </c>
      <c r="D19" t="s">
        <v>71</v>
      </c>
      <c r="E19" s="24">
        <v>110</v>
      </c>
      <c r="F19" s="24">
        <v>101.03931558204366</v>
      </c>
      <c r="G19" s="2">
        <v>2</v>
      </c>
    </row>
    <row r="20" spans="1:7" customFormat="1" x14ac:dyDescent="0.2">
      <c r="A20" t="s">
        <v>26</v>
      </c>
      <c r="B20" t="s">
        <v>97</v>
      </c>
      <c r="C20" t="s">
        <v>32</v>
      </c>
      <c r="D20" t="s">
        <v>36</v>
      </c>
      <c r="E20" s="24">
        <v>110</v>
      </c>
      <c r="F20" s="24">
        <v>93.879740905860302</v>
      </c>
      <c r="G20" s="2"/>
    </row>
    <row r="21" spans="1:7" customFormat="1" x14ac:dyDescent="0.2">
      <c r="A21" t="s">
        <v>26</v>
      </c>
      <c r="B21" t="s">
        <v>110</v>
      </c>
      <c r="C21" t="s">
        <v>59</v>
      </c>
      <c r="D21" t="s">
        <v>60</v>
      </c>
      <c r="E21" s="24">
        <v>120</v>
      </c>
      <c r="F21" s="24">
        <v>109.34</v>
      </c>
      <c r="G21" s="2">
        <v>1</v>
      </c>
    </row>
    <row r="22" spans="1:7" customFormat="1" x14ac:dyDescent="0.2"/>
    <row r="23" spans="1:7" customFormat="1" x14ac:dyDescent="0.2"/>
    <row r="24" spans="1:7" customFormat="1" x14ac:dyDescent="0.2"/>
    <row r="25" spans="1:7" customFormat="1" x14ac:dyDescent="0.2"/>
    <row r="26" spans="1:7" customFormat="1" x14ac:dyDescent="0.2"/>
    <row r="27" spans="1:7" customFormat="1" x14ac:dyDescent="0.2"/>
    <row r="28" spans="1:7" customFormat="1" x14ac:dyDescent="0.2"/>
    <row r="29" spans="1:7" customFormat="1" x14ac:dyDescent="0.2"/>
    <row r="30" spans="1:7" customFormat="1" x14ac:dyDescent="0.2"/>
    <row r="31" spans="1:7" customFormat="1" x14ac:dyDescent="0.2"/>
    <row r="32" spans="1: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spans="5:6" customFormat="1" x14ac:dyDescent="0.2"/>
    <row r="50" spans="5:6" customFormat="1" x14ac:dyDescent="0.2"/>
    <row r="51" spans="5:6" x14ac:dyDescent="0.2">
      <c r="E51"/>
      <c r="F51"/>
    </row>
    <row r="52" spans="5:6" x14ac:dyDescent="0.2">
      <c r="E52"/>
      <c r="F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EDEC-9F1E-477D-BF40-347E0E05409D}">
  <dimension ref="A2:I52"/>
  <sheetViews>
    <sheetView workbookViewId="0">
      <selection activeCell="C24" sqref="C24"/>
    </sheetView>
  </sheetViews>
  <sheetFormatPr defaultRowHeight="12.75" x14ac:dyDescent="0.2"/>
  <cols>
    <col min="1" max="1" width="18.42578125" bestFit="1" customWidth="1"/>
    <col min="2" max="2" width="10.42578125" bestFit="1" customWidth="1"/>
    <col min="3" max="3" width="30.5703125" bestFit="1" customWidth="1"/>
    <col min="4" max="4" width="31.5703125" bestFit="1" customWidth="1"/>
    <col min="5" max="5" width="14.42578125" style="24" customWidth="1"/>
    <col min="6" max="6" width="15" style="24" customWidth="1"/>
    <col min="7" max="7" width="11.42578125" style="10" customWidth="1"/>
    <col min="8" max="9" width="29.7109375" style="10" bestFit="1" customWidth="1"/>
    <col min="10" max="10" width="29.7109375" bestFit="1" customWidth="1"/>
  </cols>
  <sheetData>
    <row r="2" spans="1:9" x14ac:dyDescent="0.2">
      <c r="A2" s="1" t="s">
        <v>64</v>
      </c>
      <c r="B2" t="s" vm="2">
        <v>78</v>
      </c>
    </row>
    <row r="3" spans="1:9" ht="57.75" customHeight="1" x14ac:dyDescent="0.2">
      <c r="E3"/>
      <c r="F3"/>
      <c r="G3"/>
      <c r="H3"/>
      <c r="I3"/>
    </row>
    <row r="4" spans="1:9" ht="45.75" customHeight="1" x14ac:dyDescent="0.2">
      <c r="A4" s="44" t="s">
        <v>119</v>
      </c>
      <c r="B4" s="44" t="s">
        <v>3</v>
      </c>
      <c r="C4" s="44" t="s">
        <v>6</v>
      </c>
      <c r="D4" s="44" t="s">
        <v>7</v>
      </c>
      <c r="E4" s="45" t="s">
        <v>118</v>
      </c>
      <c r="F4" s="45" t="s">
        <v>116</v>
      </c>
      <c r="G4" s="45" t="s">
        <v>208</v>
      </c>
      <c r="H4"/>
      <c r="I4"/>
    </row>
    <row r="5" spans="1:9" x14ac:dyDescent="0.2">
      <c r="A5" t="s">
        <v>113</v>
      </c>
      <c r="B5" t="s">
        <v>187</v>
      </c>
      <c r="C5" t="s">
        <v>189</v>
      </c>
      <c r="D5" t="s">
        <v>190</v>
      </c>
      <c r="E5" s="24">
        <v>60</v>
      </c>
      <c r="F5" s="24">
        <v>51.336448598130843</v>
      </c>
      <c r="G5" s="2">
        <v>2</v>
      </c>
      <c r="H5"/>
      <c r="I5"/>
    </row>
    <row r="6" spans="1:9" x14ac:dyDescent="0.2">
      <c r="A6" t="s">
        <v>113</v>
      </c>
      <c r="B6" t="s">
        <v>132</v>
      </c>
      <c r="C6" t="s">
        <v>133</v>
      </c>
      <c r="D6" t="s">
        <v>134</v>
      </c>
      <c r="E6" s="24">
        <v>60</v>
      </c>
      <c r="F6" s="24">
        <v>51.99983595066589</v>
      </c>
      <c r="G6" s="2">
        <v>1</v>
      </c>
      <c r="H6"/>
      <c r="I6"/>
    </row>
    <row r="7" spans="1:9" x14ac:dyDescent="0.2">
      <c r="A7" t="s">
        <v>113</v>
      </c>
      <c r="B7" t="s">
        <v>151</v>
      </c>
      <c r="C7" t="s">
        <v>152</v>
      </c>
      <c r="D7" t="s">
        <v>153</v>
      </c>
      <c r="E7" s="24">
        <v>50</v>
      </c>
      <c r="F7" s="24">
        <v>44.003115264797515</v>
      </c>
      <c r="G7" s="2">
        <v>3</v>
      </c>
      <c r="H7"/>
      <c r="I7"/>
    </row>
    <row r="8" spans="1:9" x14ac:dyDescent="0.2">
      <c r="A8" t="s">
        <v>100</v>
      </c>
      <c r="B8" t="s">
        <v>108</v>
      </c>
      <c r="C8" t="s">
        <v>55</v>
      </c>
      <c r="D8" t="s">
        <v>128</v>
      </c>
      <c r="E8" s="24">
        <v>60</v>
      </c>
      <c r="F8" s="24">
        <v>48.666666666666664</v>
      </c>
      <c r="G8" s="2"/>
      <c r="H8"/>
      <c r="I8"/>
    </row>
    <row r="9" spans="1:9" x14ac:dyDescent="0.2">
      <c r="A9" t="s">
        <v>100</v>
      </c>
      <c r="B9" t="s">
        <v>173</v>
      </c>
      <c r="C9" t="s">
        <v>76</v>
      </c>
      <c r="D9" t="s">
        <v>77</v>
      </c>
      <c r="E9" s="24">
        <v>60</v>
      </c>
      <c r="F9" s="24">
        <v>52.663551401869171</v>
      </c>
      <c r="G9" s="2">
        <v>2</v>
      </c>
      <c r="H9"/>
      <c r="I9"/>
    </row>
    <row r="10" spans="1:9" x14ac:dyDescent="0.2">
      <c r="A10" t="s">
        <v>100</v>
      </c>
      <c r="B10" t="s">
        <v>176</v>
      </c>
      <c r="C10" t="s">
        <v>177</v>
      </c>
      <c r="D10" t="s">
        <v>178</v>
      </c>
      <c r="E10" s="24">
        <v>60</v>
      </c>
      <c r="F10" s="24">
        <v>51.327102803738327</v>
      </c>
      <c r="G10" s="2"/>
      <c r="H10"/>
      <c r="I10"/>
    </row>
    <row r="11" spans="1:9" x14ac:dyDescent="0.2">
      <c r="A11" t="s">
        <v>100</v>
      </c>
      <c r="B11" t="s">
        <v>180</v>
      </c>
      <c r="C11" t="s">
        <v>181</v>
      </c>
      <c r="D11" t="s">
        <v>182</v>
      </c>
      <c r="E11" s="24">
        <v>60</v>
      </c>
      <c r="F11" s="24">
        <v>45.32710280373832</v>
      </c>
      <c r="G11" s="2"/>
      <c r="H11"/>
      <c r="I11"/>
    </row>
    <row r="12" spans="1:9" x14ac:dyDescent="0.2">
      <c r="A12" t="s">
        <v>100</v>
      </c>
      <c r="B12" t="s">
        <v>183</v>
      </c>
      <c r="C12" t="s">
        <v>185</v>
      </c>
      <c r="D12" t="s">
        <v>186</v>
      </c>
      <c r="E12" s="24">
        <v>60</v>
      </c>
      <c r="F12" s="24">
        <v>51.336448598130843</v>
      </c>
      <c r="G12" s="2"/>
      <c r="H12"/>
      <c r="I12"/>
    </row>
    <row r="13" spans="1:9" x14ac:dyDescent="0.2">
      <c r="A13" t="s">
        <v>100</v>
      </c>
      <c r="B13" t="s">
        <v>145</v>
      </c>
      <c r="C13" t="s">
        <v>146</v>
      </c>
      <c r="D13" t="s">
        <v>147</v>
      </c>
      <c r="E13" s="24">
        <v>50</v>
      </c>
      <c r="F13" s="24">
        <v>43.666666666666664</v>
      </c>
      <c r="G13" s="2"/>
      <c r="H13"/>
      <c r="I13"/>
    </row>
    <row r="14" spans="1:9" x14ac:dyDescent="0.2">
      <c r="A14" t="s">
        <v>100</v>
      </c>
      <c r="B14" t="s">
        <v>129</v>
      </c>
      <c r="C14" t="s">
        <v>130</v>
      </c>
      <c r="D14" t="s">
        <v>131</v>
      </c>
      <c r="E14" s="24">
        <v>60</v>
      </c>
      <c r="F14" s="24">
        <v>51.996763754045304</v>
      </c>
      <c r="G14" s="2">
        <v>3</v>
      </c>
      <c r="H14"/>
      <c r="I14"/>
    </row>
    <row r="15" spans="1:9" x14ac:dyDescent="0.2">
      <c r="A15" t="s">
        <v>100</v>
      </c>
      <c r="B15" t="s">
        <v>121</v>
      </c>
      <c r="C15" t="s">
        <v>122</v>
      </c>
      <c r="D15" t="s">
        <v>123</v>
      </c>
      <c r="E15" s="24">
        <v>60</v>
      </c>
      <c r="F15" s="24">
        <v>51.99983595066589</v>
      </c>
      <c r="G15" s="2">
        <v>3</v>
      </c>
      <c r="H15"/>
      <c r="I15"/>
    </row>
    <row r="16" spans="1:9" x14ac:dyDescent="0.2">
      <c r="A16" t="s">
        <v>100</v>
      </c>
      <c r="B16" t="s">
        <v>125</v>
      </c>
      <c r="C16" t="s">
        <v>126</v>
      </c>
      <c r="D16" t="s">
        <v>127</v>
      </c>
      <c r="E16" s="24">
        <v>60</v>
      </c>
      <c r="F16" s="24">
        <v>53.996927803379421</v>
      </c>
      <c r="G16" s="2">
        <v>1</v>
      </c>
      <c r="H16"/>
      <c r="I16"/>
    </row>
    <row r="17" spans="1:7" customFormat="1" x14ac:dyDescent="0.2">
      <c r="A17" t="s">
        <v>100</v>
      </c>
      <c r="B17" t="s">
        <v>148</v>
      </c>
      <c r="C17" t="s">
        <v>149</v>
      </c>
      <c r="D17" t="s">
        <v>150</v>
      </c>
      <c r="E17" s="24">
        <v>60</v>
      </c>
      <c r="F17" s="24">
        <v>49.330232558139535</v>
      </c>
      <c r="G17" s="2"/>
    </row>
    <row r="18" spans="1:7" customFormat="1" x14ac:dyDescent="0.2">
      <c r="A18" t="s">
        <v>26</v>
      </c>
      <c r="B18" t="s">
        <v>28</v>
      </c>
      <c r="C18" t="s">
        <v>30</v>
      </c>
      <c r="D18" t="s">
        <v>34</v>
      </c>
      <c r="E18" s="24">
        <v>110</v>
      </c>
      <c r="F18" s="24">
        <v>100.66341991341992</v>
      </c>
      <c r="G18" s="2">
        <v>2</v>
      </c>
    </row>
    <row r="19" spans="1:7" customFormat="1" x14ac:dyDescent="0.2">
      <c r="A19" t="s">
        <v>26</v>
      </c>
      <c r="B19" t="s">
        <v>192</v>
      </c>
      <c r="C19" t="s">
        <v>70</v>
      </c>
      <c r="D19" t="s">
        <v>71</v>
      </c>
      <c r="E19" s="24">
        <v>110</v>
      </c>
      <c r="F19" s="24">
        <v>100</v>
      </c>
      <c r="G19" s="2">
        <v>3</v>
      </c>
    </row>
    <row r="20" spans="1:7" customFormat="1" x14ac:dyDescent="0.2">
      <c r="A20" t="s">
        <v>26</v>
      </c>
      <c r="B20" t="s">
        <v>97</v>
      </c>
      <c r="C20" t="s">
        <v>32</v>
      </c>
      <c r="D20" t="s">
        <v>36</v>
      </c>
      <c r="E20" s="24">
        <v>110</v>
      </c>
      <c r="F20" s="24">
        <v>91.669913419913414</v>
      </c>
      <c r="G20" s="2"/>
    </row>
    <row r="21" spans="1:7" customFormat="1" x14ac:dyDescent="0.2">
      <c r="A21" t="s">
        <v>26</v>
      </c>
      <c r="B21" t="s">
        <v>110</v>
      </c>
      <c r="C21" t="s">
        <v>59</v>
      </c>
      <c r="D21" t="s">
        <v>60</v>
      </c>
      <c r="E21" s="24">
        <v>120</v>
      </c>
      <c r="F21" s="24">
        <v>104.01</v>
      </c>
      <c r="G21" s="2">
        <v>1</v>
      </c>
    </row>
    <row r="22" spans="1:7" customFormat="1" x14ac:dyDescent="0.2"/>
    <row r="23" spans="1:7" customFormat="1" x14ac:dyDescent="0.2"/>
    <row r="24" spans="1:7" customFormat="1" x14ac:dyDescent="0.2"/>
    <row r="25" spans="1:7" customFormat="1" x14ac:dyDescent="0.2"/>
    <row r="26" spans="1:7" customFormat="1" x14ac:dyDescent="0.2"/>
    <row r="27" spans="1:7" customFormat="1" x14ac:dyDescent="0.2"/>
    <row r="28" spans="1:7" customFormat="1" x14ac:dyDescent="0.2"/>
    <row r="29" spans="1:7" customFormat="1" x14ac:dyDescent="0.2"/>
    <row r="30" spans="1:7" customFormat="1" x14ac:dyDescent="0.2"/>
    <row r="31" spans="1:7" customFormat="1" x14ac:dyDescent="0.2"/>
    <row r="32" spans="1: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spans="5:6" customFormat="1" x14ac:dyDescent="0.2"/>
    <row r="50" spans="5:6" customFormat="1" x14ac:dyDescent="0.2"/>
    <row r="51" spans="5:6" x14ac:dyDescent="0.2">
      <c r="E51"/>
      <c r="F51"/>
    </row>
    <row r="52" spans="5:6" x14ac:dyDescent="0.2">
      <c r="E52"/>
      <c r="F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F296-8130-4995-B6AB-103EB89ADB8D}">
  <dimension ref="A2:H52"/>
  <sheetViews>
    <sheetView workbookViewId="0">
      <selection activeCell="E31" sqref="E31"/>
    </sheetView>
  </sheetViews>
  <sheetFormatPr defaultRowHeight="12.75" x14ac:dyDescent="0.2"/>
  <cols>
    <col min="1" max="1" width="25.5703125" customWidth="1"/>
    <col min="2" max="2" width="10.42578125" bestFit="1" customWidth="1"/>
    <col min="3" max="3" width="30.5703125" bestFit="1" customWidth="1"/>
    <col min="4" max="4" width="14.140625" customWidth="1"/>
    <col min="5" max="5" width="15.28515625" style="24" customWidth="1"/>
    <col min="6" max="6" width="11.28515625" style="10" customWidth="1"/>
    <col min="7" max="8" width="29.7109375" style="10" bestFit="1" customWidth="1"/>
    <col min="9" max="9" width="29.7109375" bestFit="1" customWidth="1"/>
  </cols>
  <sheetData>
    <row r="2" spans="1:8" x14ac:dyDescent="0.2">
      <c r="A2" s="1" t="s">
        <v>64</v>
      </c>
      <c r="B2" t="s" vm="2">
        <v>78</v>
      </c>
    </row>
    <row r="3" spans="1:8" ht="57.75" customHeight="1" x14ac:dyDescent="0.2">
      <c r="E3"/>
      <c r="F3"/>
      <c r="G3"/>
      <c r="H3"/>
    </row>
    <row r="4" spans="1:8" ht="43.5" customHeight="1" x14ac:dyDescent="0.2">
      <c r="A4" s="44" t="s">
        <v>119</v>
      </c>
      <c r="B4" s="44" t="s">
        <v>3</v>
      </c>
      <c r="C4" s="44" t="s">
        <v>6</v>
      </c>
      <c r="D4" s="45" t="s">
        <v>118</v>
      </c>
      <c r="E4" s="45" t="s">
        <v>207</v>
      </c>
      <c r="F4" s="46" t="s">
        <v>208</v>
      </c>
      <c r="G4"/>
      <c r="H4"/>
    </row>
    <row r="5" spans="1:8" x14ac:dyDescent="0.2">
      <c r="A5" t="s">
        <v>113</v>
      </c>
      <c r="B5" t="s">
        <v>187</v>
      </c>
      <c r="C5" t="s">
        <v>189</v>
      </c>
      <c r="D5" s="24">
        <v>60</v>
      </c>
      <c r="E5" s="24">
        <v>59.214953271028044</v>
      </c>
      <c r="F5" s="2">
        <v>1</v>
      </c>
      <c r="G5"/>
      <c r="H5"/>
    </row>
    <row r="6" spans="1:8" x14ac:dyDescent="0.2">
      <c r="A6" t="s">
        <v>113</v>
      </c>
      <c r="B6" t="s">
        <v>132</v>
      </c>
      <c r="C6" t="s">
        <v>133</v>
      </c>
      <c r="D6" s="24">
        <v>60</v>
      </c>
      <c r="E6" s="24">
        <v>56.005198951026173</v>
      </c>
      <c r="F6" s="2">
        <v>2</v>
      </c>
      <c r="G6"/>
      <c r="H6"/>
    </row>
    <row r="7" spans="1:8" x14ac:dyDescent="0.2">
      <c r="A7" t="s">
        <v>113</v>
      </c>
      <c r="B7" t="s">
        <v>151</v>
      </c>
      <c r="C7" t="s">
        <v>152</v>
      </c>
      <c r="D7" s="24">
        <v>50</v>
      </c>
      <c r="E7" s="24">
        <v>46.423978593079056</v>
      </c>
      <c r="F7" s="2">
        <v>3</v>
      </c>
      <c r="G7"/>
      <c r="H7"/>
    </row>
    <row r="8" spans="1:8" x14ac:dyDescent="0.2">
      <c r="A8" t="s">
        <v>100</v>
      </c>
      <c r="B8" t="s">
        <v>108</v>
      </c>
      <c r="C8" t="s">
        <v>55</v>
      </c>
      <c r="D8" s="24">
        <v>60</v>
      </c>
      <c r="E8" s="24">
        <v>56.648519984584077</v>
      </c>
      <c r="F8" s="2"/>
      <c r="G8"/>
      <c r="H8"/>
    </row>
    <row r="9" spans="1:8" x14ac:dyDescent="0.2">
      <c r="A9" t="s">
        <v>100</v>
      </c>
      <c r="B9" t="s">
        <v>173</v>
      </c>
      <c r="C9" t="s">
        <v>76</v>
      </c>
      <c r="D9" s="24">
        <v>60</v>
      </c>
      <c r="E9" s="24">
        <v>59.644859813084118</v>
      </c>
      <c r="F9" s="2">
        <v>3</v>
      </c>
      <c r="G9"/>
      <c r="H9"/>
    </row>
    <row r="10" spans="1:8" x14ac:dyDescent="0.2">
      <c r="A10" t="s">
        <v>100</v>
      </c>
      <c r="B10" t="s">
        <v>176</v>
      </c>
      <c r="C10" t="s">
        <v>177</v>
      </c>
      <c r="D10" s="24">
        <v>60</v>
      </c>
      <c r="E10" s="24">
        <v>59.915887850467293</v>
      </c>
      <c r="F10" s="2">
        <v>1</v>
      </c>
      <c r="G10"/>
      <c r="H10"/>
    </row>
    <row r="11" spans="1:8" x14ac:dyDescent="0.2">
      <c r="A11" t="s">
        <v>100</v>
      </c>
      <c r="B11" t="s">
        <v>180</v>
      </c>
      <c r="C11" t="s">
        <v>181</v>
      </c>
      <c r="D11" s="24">
        <v>60</v>
      </c>
      <c r="E11" s="24">
        <v>59.831775700934585</v>
      </c>
      <c r="F11" s="2">
        <v>2</v>
      </c>
      <c r="G11"/>
      <c r="H11"/>
    </row>
    <row r="12" spans="1:8" x14ac:dyDescent="0.2">
      <c r="A12" t="s">
        <v>100</v>
      </c>
      <c r="B12" t="s">
        <v>183</v>
      </c>
      <c r="C12" t="s">
        <v>185</v>
      </c>
      <c r="D12" s="24">
        <v>60</v>
      </c>
      <c r="E12" s="24">
        <v>55.728971962616825</v>
      </c>
      <c r="F12" s="2"/>
      <c r="G12"/>
      <c r="H12"/>
    </row>
    <row r="13" spans="1:8" x14ac:dyDescent="0.2">
      <c r="A13" t="s">
        <v>100</v>
      </c>
      <c r="B13" t="s">
        <v>145</v>
      </c>
      <c r="C13" t="s">
        <v>146</v>
      </c>
      <c r="D13" s="24">
        <v>50</v>
      </c>
      <c r="E13" s="24">
        <v>46.354024585332994</v>
      </c>
      <c r="F13" s="2"/>
      <c r="G13"/>
      <c r="H13"/>
    </row>
    <row r="14" spans="1:8" x14ac:dyDescent="0.2">
      <c r="A14" t="s">
        <v>100</v>
      </c>
      <c r="B14" t="s">
        <v>129</v>
      </c>
      <c r="C14" t="s">
        <v>130</v>
      </c>
      <c r="D14" s="24">
        <v>60</v>
      </c>
      <c r="E14" s="24">
        <v>54.991347378782066</v>
      </c>
      <c r="F14" s="2"/>
      <c r="G14"/>
      <c r="H14"/>
    </row>
    <row r="15" spans="1:8" x14ac:dyDescent="0.2">
      <c r="A15" t="s">
        <v>100</v>
      </c>
      <c r="B15" t="s">
        <v>121</v>
      </c>
      <c r="C15" t="s">
        <v>122</v>
      </c>
      <c r="D15" s="24">
        <v>60</v>
      </c>
      <c r="E15" s="24">
        <v>57.818792204438438</v>
      </c>
      <c r="F15" s="2"/>
      <c r="G15"/>
      <c r="H15"/>
    </row>
    <row r="16" spans="1:8" x14ac:dyDescent="0.2">
      <c r="A16" t="s">
        <v>100</v>
      </c>
      <c r="B16" t="s">
        <v>125</v>
      </c>
      <c r="C16" t="s">
        <v>126</v>
      </c>
      <c r="D16" s="24">
        <v>60</v>
      </c>
      <c r="E16" s="24">
        <v>56.155156918290089</v>
      </c>
      <c r="F16" s="2"/>
      <c r="G16"/>
      <c r="H16"/>
    </row>
    <row r="17" spans="1:8" x14ac:dyDescent="0.2">
      <c r="A17" t="s">
        <v>100</v>
      </c>
      <c r="B17" t="s">
        <v>148</v>
      </c>
      <c r="C17" t="s">
        <v>149</v>
      </c>
      <c r="D17" s="24">
        <v>60</v>
      </c>
      <c r="E17" s="24">
        <v>53.479851031209428</v>
      </c>
      <c r="F17" s="2"/>
      <c r="G17"/>
      <c r="H17"/>
    </row>
    <row r="18" spans="1:8" x14ac:dyDescent="0.2">
      <c r="A18" t="s">
        <v>26</v>
      </c>
      <c r="B18" t="s">
        <v>28</v>
      </c>
      <c r="C18" t="s">
        <v>30</v>
      </c>
      <c r="D18" s="24">
        <v>110</v>
      </c>
      <c r="E18" s="24">
        <v>101.17968598565612</v>
      </c>
      <c r="F18" s="2"/>
      <c r="G18"/>
      <c r="H18"/>
    </row>
    <row r="19" spans="1:8" x14ac:dyDescent="0.2">
      <c r="A19" t="s">
        <v>26</v>
      </c>
      <c r="B19" t="s">
        <v>192</v>
      </c>
      <c r="C19" t="s">
        <v>70</v>
      </c>
      <c r="D19" s="24">
        <v>110</v>
      </c>
      <c r="E19" s="24">
        <v>109.71383254830337</v>
      </c>
      <c r="F19" s="2">
        <v>2</v>
      </c>
      <c r="G19"/>
      <c r="H19"/>
    </row>
    <row r="20" spans="1:8" x14ac:dyDescent="0.2">
      <c r="A20" t="s">
        <v>26</v>
      </c>
      <c r="B20" t="s">
        <v>97</v>
      </c>
      <c r="C20" t="s">
        <v>32</v>
      </c>
      <c r="D20" s="24">
        <v>110</v>
      </c>
      <c r="E20" s="24">
        <v>105.34551269625895</v>
      </c>
      <c r="F20" s="2">
        <v>3</v>
      </c>
      <c r="G20"/>
      <c r="H20"/>
    </row>
    <row r="21" spans="1:8" x14ac:dyDescent="0.2">
      <c r="A21" t="s">
        <v>26</v>
      </c>
      <c r="B21" t="s">
        <v>110</v>
      </c>
      <c r="C21" t="s">
        <v>59</v>
      </c>
      <c r="D21" s="24">
        <v>120</v>
      </c>
      <c r="E21" s="24">
        <v>111.99000000000001</v>
      </c>
      <c r="F21" s="2">
        <v>1</v>
      </c>
      <c r="G21"/>
      <c r="H21"/>
    </row>
    <row r="22" spans="1:8" x14ac:dyDescent="0.2">
      <c r="E22"/>
      <c r="F22" s="2"/>
      <c r="G22"/>
      <c r="H22"/>
    </row>
    <row r="23" spans="1:8" x14ac:dyDescent="0.2">
      <c r="E23"/>
      <c r="F23" s="2"/>
      <c r="G23"/>
      <c r="H23"/>
    </row>
    <row r="24" spans="1:8" x14ac:dyDescent="0.2">
      <c r="E24"/>
      <c r="F24" s="2"/>
      <c r="G24"/>
      <c r="H24"/>
    </row>
    <row r="25" spans="1:8" x14ac:dyDescent="0.2">
      <c r="E25"/>
      <c r="F25"/>
      <c r="G25"/>
      <c r="H25"/>
    </row>
    <row r="26" spans="1:8" x14ac:dyDescent="0.2">
      <c r="E26"/>
      <c r="F26"/>
      <c r="G26"/>
      <c r="H26"/>
    </row>
    <row r="27" spans="1:8" x14ac:dyDescent="0.2">
      <c r="E27"/>
      <c r="F27"/>
      <c r="G27"/>
      <c r="H27"/>
    </row>
    <row r="28" spans="1:8" x14ac:dyDescent="0.2">
      <c r="E28"/>
      <c r="F28"/>
      <c r="G28"/>
      <c r="H28"/>
    </row>
    <row r="29" spans="1:8" x14ac:dyDescent="0.2">
      <c r="E29"/>
      <c r="F29"/>
      <c r="G29"/>
      <c r="H29"/>
    </row>
    <row r="30" spans="1:8" x14ac:dyDescent="0.2">
      <c r="E30"/>
      <c r="F30"/>
      <c r="G30"/>
      <c r="H30"/>
    </row>
    <row r="31" spans="1:8" x14ac:dyDescent="0.2">
      <c r="E31"/>
      <c r="F31"/>
      <c r="G31"/>
      <c r="H31"/>
    </row>
    <row r="32" spans="1:8" x14ac:dyDescent="0.2">
      <c r="E32"/>
      <c r="F32"/>
      <c r="G32"/>
      <c r="H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spans="5:8" x14ac:dyDescent="0.2">
      <c r="E49"/>
      <c r="F49"/>
      <c r="G49"/>
      <c r="H49"/>
    </row>
    <row r="50" spans="5:8" x14ac:dyDescent="0.2">
      <c r="E50"/>
      <c r="F50"/>
      <c r="G50"/>
      <c r="H50"/>
    </row>
    <row r="51" spans="5:8" x14ac:dyDescent="0.2">
      <c r="E51"/>
    </row>
    <row r="52" spans="5:8" x14ac:dyDescent="0.2">
      <c r="E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EA91-BA6F-4C0A-926C-025761BE0C58}">
  <dimension ref="A2:I52"/>
  <sheetViews>
    <sheetView workbookViewId="0">
      <selection activeCell="H14" sqref="H13:H14"/>
    </sheetView>
  </sheetViews>
  <sheetFormatPr defaultRowHeight="12.75" x14ac:dyDescent="0.2"/>
  <cols>
    <col min="1" max="1" width="21.28515625" customWidth="1"/>
    <col min="2" max="2" width="10.42578125" bestFit="1" customWidth="1"/>
    <col min="3" max="3" width="30.5703125" bestFit="1" customWidth="1"/>
    <col min="4" max="4" width="31.5703125" bestFit="1" customWidth="1"/>
    <col min="5" max="5" width="14.85546875" style="24" customWidth="1"/>
    <col min="6" max="6" width="13.7109375" style="24" customWidth="1"/>
    <col min="7" max="7" width="12.42578125" style="10" customWidth="1"/>
    <col min="8" max="9" width="29.7109375" style="10" bestFit="1" customWidth="1"/>
    <col min="10" max="10" width="29.7109375" bestFit="1" customWidth="1"/>
  </cols>
  <sheetData>
    <row r="2" spans="1:9" x14ac:dyDescent="0.2">
      <c r="A2" s="1" t="s">
        <v>64</v>
      </c>
      <c r="B2" t="s" vm="2">
        <v>78</v>
      </c>
    </row>
    <row r="3" spans="1:9" ht="57.75" customHeight="1" x14ac:dyDescent="0.2">
      <c r="E3"/>
      <c r="F3"/>
      <c r="G3"/>
      <c r="H3"/>
      <c r="I3"/>
    </row>
    <row r="4" spans="1:9" ht="54" customHeight="1" x14ac:dyDescent="0.2">
      <c r="A4" s="44" t="s">
        <v>119</v>
      </c>
      <c r="B4" s="44" t="s">
        <v>3</v>
      </c>
      <c r="C4" s="44" t="s">
        <v>6</v>
      </c>
      <c r="D4" s="44" t="s">
        <v>7</v>
      </c>
      <c r="E4" s="45" t="s">
        <v>118</v>
      </c>
      <c r="F4" s="45" t="s">
        <v>115</v>
      </c>
      <c r="G4" s="46" t="s">
        <v>208</v>
      </c>
      <c r="H4"/>
      <c r="I4"/>
    </row>
    <row r="5" spans="1:9" x14ac:dyDescent="0.2">
      <c r="A5" t="s">
        <v>113</v>
      </c>
      <c r="B5" t="s">
        <v>187</v>
      </c>
      <c r="C5" t="s">
        <v>189</v>
      </c>
      <c r="D5" t="s">
        <v>190</v>
      </c>
      <c r="E5" s="24">
        <v>60</v>
      </c>
      <c r="F5" s="24">
        <v>50.803738317757009</v>
      </c>
      <c r="G5" s="2">
        <v>1</v>
      </c>
      <c r="H5"/>
      <c r="I5"/>
    </row>
    <row r="6" spans="1:9" x14ac:dyDescent="0.2">
      <c r="A6" t="s">
        <v>113</v>
      </c>
      <c r="B6" t="s">
        <v>132</v>
      </c>
      <c r="C6" t="s">
        <v>133</v>
      </c>
      <c r="D6" t="s">
        <v>134</v>
      </c>
      <c r="E6" s="24">
        <v>60</v>
      </c>
      <c r="F6" s="24">
        <v>45.203883495145625</v>
      </c>
      <c r="G6" s="2">
        <v>2</v>
      </c>
      <c r="H6"/>
      <c r="I6"/>
    </row>
    <row r="7" spans="1:9" x14ac:dyDescent="0.2">
      <c r="A7" t="s">
        <v>113</v>
      </c>
      <c r="B7" t="s">
        <v>151</v>
      </c>
      <c r="C7" t="s">
        <v>152</v>
      </c>
      <c r="D7" t="s">
        <v>153</v>
      </c>
      <c r="E7" s="24">
        <v>50</v>
      </c>
      <c r="F7" s="24">
        <v>37.405968468468473</v>
      </c>
      <c r="G7" s="2">
        <v>3</v>
      </c>
      <c r="H7"/>
      <c r="I7"/>
    </row>
    <row r="8" spans="1:9" x14ac:dyDescent="0.2">
      <c r="A8" t="s">
        <v>100</v>
      </c>
      <c r="B8" t="s">
        <v>108</v>
      </c>
      <c r="C8" t="s">
        <v>55</v>
      </c>
      <c r="D8" t="s">
        <v>128</v>
      </c>
      <c r="E8" s="24">
        <v>60</v>
      </c>
      <c r="F8" s="24">
        <v>51.996126002447397</v>
      </c>
      <c r="G8" s="2"/>
      <c r="H8"/>
      <c r="I8"/>
    </row>
    <row r="9" spans="1:9" x14ac:dyDescent="0.2">
      <c r="A9" t="s">
        <v>100</v>
      </c>
      <c r="B9" t="s">
        <v>173</v>
      </c>
      <c r="C9" t="s">
        <v>76</v>
      </c>
      <c r="D9" t="s">
        <v>77</v>
      </c>
      <c r="E9" s="24">
        <v>60</v>
      </c>
      <c r="F9" s="24">
        <v>51.205607476635514</v>
      </c>
      <c r="G9" s="2"/>
      <c r="H9"/>
      <c r="I9"/>
    </row>
    <row r="10" spans="1:9" x14ac:dyDescent="0.2">
      <c r="A10" t="s">
        <v>100</v>
      </c>
      <c r="B10" t="s">
        <v>176</v>
      </c>
      <c r="C10" t="s">
        <v>177</v>
      </c>
      <c r="D10" t="s">
        <v>178</v>
      </c>
      <c r="E10" s="24">
        <v>60</v>
      </c>
      <c r="F10" s="24">
        <v>52.803738317757009</v>
      </c>
      <c r="G10" s="2">
        <v>3</v>
      </c>
      <c r="H10"/>
      <c r="I10"/>
    </row>
    <row r="11" spans="1:9" x14ac:dyDescent="0.2">
      <c r="A11" t="s">
        <v>100</v>
      </c>
      <c r="B11" t="s">
        <v>180</v>
      </c>
      <c r="C11" t="s">
        <v>181</v>
      </c>
      <c r="D11" t="s">
        <v>182</v>
      </c>
      <c r="E11" s="24">
        <v>60</v>
      </c>
      <c r="F11" s="24">
        <v>54.401869158878512</v>
      </c>
      <c r="G11" s="2">
        <v>2</v>
      </c>
      <c r="H11"/>
      <c r="I11"/>
    </row>
    <row r="12" spans="1:9" x14ac:dyDescent="0.2">
      <c r="A12" t="s">
        <v>100</v>
      </c>
      <c r="B12" t="s">
        <v>183</v>
      </c>
      <c r="C12" t="s">
        <v>185</v>
      </c>
      <c r="D12" t="s">
        <v>186</v>
      </c>
      <c r="E12" s="24">
        <v>60</v>
      </c>
      <c r="F12" s="24">
        <v>50.401869158878505</v>
      </c>
      <c r="G12" s="2"/>
      <c r="H12"/>
      <c r="I12"/>
    </row>
    <row r="13" spans="1:9" x14ac:dyDescent="0.2">
      <c r="A13" t="s">
        <v>100</v>
      </c>
      <c r="B13" t="s">
        <v>145</v>
      </c>
      <c r="C13" t="s">
        <v>146</v>
      </c>
      <c r="D13" t="s">
        <v>147</v>
      </c>
      <c r="E13" s="24">
        <v>50</v>
      </c>
      <c r="F13" s="24">
        <v>44.597567778058433</v>
      </c>
      <c r="G13" s="2"/>
      <c r="H13"/>
      <c r="I13"/>
    </row>
    <row r="14" spans="1:9" x14ac:dyDescent="0.2">
      <c r="A14" t="s">
        <v>100</v>
      </c>
      <c r="B14" t="s">
        <v>129</v>
      </c>
      <c r="C14" t="s">
        <v>130</v>
      </c>
      <c r="D14" t="s">
        <v>131</v>
      </c>
      <c r="E14" s="24">
        <v>60</v>
      </c>
      <c r="F14" s="24">
        <v>46.802119611587685</v>
      </c>
      <c r="G14" s="2"/>
      <c r="H14"/>
      <c r="I14"/>
    </row>
    <row r="15" spans="1:9" x14ac:dyDescent="0.2">
      <c r="A15" t="s">
        <v>100</v>
      </c>
      <c r="B15" t="s">
        <v>121</v>
      </c>
      <c r="C15" t="s">
        <v>122</v>
      </c>
      <c r="D15" t="s">
        <v>123</v>
      </c>
      <c r="E15" s="24">
        <v>60</v>
      </c>
      <c r="F15" s="24">
        <v>54.796116504854368</v>
      </c>
      <c r="G15" s="2">
        <v>1</v>
      </c>
      <c r="H15"/>
      <c r="I15"/>
    </row>
    <row r="16" spans="1:9" x14ac:dyDescent="0.2">
      <c r="A16" t="s">
        <v>100</v>
      </c>
      <c r="B16" t="s">
        <v>125</v>
      </c>
      <c r="C16" t="s">
        <v>126</v>
      </c>
      <c r="D16" t="s">
        <v>127</v>
      </c>
      <c r="E16" s="24">
        <v>60</v>
      </c>
      <c r="F16" s="24">
        <v>47.19242986890967</v>
      </c>
      <c r="G16" s="2"/>
      <c r="H16"/>
      <c r="I16"/>
    </row>
    <row r="17" spans="1:7" customFormat="1" x14ac:dyDescent="0.2">
      <c r="A17" t="s">
        <v>100</v>
      </c>
      <c r="B17" t="s">
        <v>148</v>
      </c>
      <c r="C17" t="s">
        <v>149</v>
      </c>
      <c r="D17" t="s">
        <v>150</v>
      </c>
      <c r="E17" s="24">
        <v>60</v>
      </c>
      <c r="F17" s="24">
        <v>44.00367096068031</v>
      </c>
      <c r="G17" s="2"/>
    </row>
    <row r="18" spans="1:7" customFormat="1" x14ac:dyDescent="0.2">
      <c r="A18" t="s">
        <v>26</v>
      </c>
      <c r="B18" t="s">
        <v>28</v>
      </c>
      <c r="C18" t="s">
        <v>30</v>
      </c>
      <c r="D18" t="s">
        <v>34</v>
      </c>
      <c r="E18" s="24">
        <v>110</v>
      </c>
      <c r="F18" s="24">
        <v>98.203980099502488</v>
      </c>
      <c r="G18" s="2">
        <v>2</v>
      </c>
    </row>
    <row r="19" spans="1:7" customFormat="1" x14ac:dyDescent="0.2">
      <c r="A19" t="s">
        <v>26</v>
      </c>
      <c r="B19" t="s">
        <v>192</v>
      </c>
      <c r="C19" t="s">
        <v>70</v>
      </c>
      <c r="D19" t="s">
        <v>71</v>
      </c>
      <c r="E19" s="24">
        <v>110</v>
      </c>
      <c r="F19" s="24">
        <v>93.403921945592629</v>
      </c>
      <c r="G19" s="2">
        <v>3</v>
      </c>
    </row>
    <row r="20" spans="1:7" customFormat="1" x14ac:dyDescent="0.2">
      <c r="A20" t="s">
        <v>26</v>
      </c>
      <c r="B20" t="s">
        <v>97</v>
      </c>
      <c r="C20" t="s">
        <v>32</v>
      </c>
      <c r="D20" t="s">
        <v>36</v>
      </c>
      <c r="E20" s="24">
        <v>110</v>
      </c>
      <c r="F20" s="24">
        <v>84.603896103896105</v>
      </c>
      <c r="G20" s="2"/>
    </row>
    <row r="21" spans="1:7" customFormat="1" x14ac:dyDescent="0.2">
      <c r="A21" t="s">
        <v>26</v>
      </c>
      <c r="B21" t="s">
        <v>110</v>
      </c>
      <c r="C21" t="s">
        <v>59</v>
      </c>
      <c r="D21" t="s">
        <v>60</v>
      </c>
      <c r="E21" s="24">
        <v>120</v>
      </c>
      <c r="F21" s="24">
        <v>111.99999999999999</v>
      </c>
      <c r="G21" s="2">
        <v>1</v>
      </c>
    </row>
    <row r="22" spans="1:7" customFormat="1" x14ac:dyDescent="0.2">
      <c r="G22" s="2"/>
    </row>
    <row r="23" spans="1:7" customFormat="1" x14ac:dyDescent="0.2"/>
    <row r="24" spans="1:7" customFormat="1" x14ac:dyDescent="0.2"/>
    <row r="25" spans="1:7" customFormat="1" x14ac:dyDescent="0.2"/>
    <row r="26" spans="1:7" customFormat="1" x14ac:dyDescent="0.2"/>
    <row r="27" spans="1:7" customFormat="1" x14ac:dyDescent="0.2"/>
    <row r="28" spans="1:7" customFormat="1" x14ac:dyDescent="0.2"/>
    <row r="29" spans="1:7" customFormat="1" x14ac:dyDescent="0.2"/>
    <row r="30" spans="1:7" customFormat="1" x14ac:dyDescent="0.2"/>
    <row r="31" spans="1:7" customFormat="1" x14ac:dyDescent="0.2"/>
    <row r="32" spans="1: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spans="5:6" customFormat="1" x14ac:dyDescent="0.2"/>
    <row r="50" spans="5:6" customFormat="1" x14ac:dyDescent="0.2"/>
    <row r="51" spans="5:6" x14ac:dyDescent="0.2">
      <c r="E51"/>
      <c r="F51"/>
    </row>
    <row r="52" spans="5:6" x14ac:dyDescent="0.2">
      <c r="E52"/>
      <c r="F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802B-4250-4A6B-919D-F39B2C039398}">
  <dimension ref="A1:L55"/>
  <sheetViews>
    <sheetView topLeftCell="B1" workbookViewId="0">
      <selection activeCell="J8" sqref="J8"/>
    </sheetView>
  </sheetViews>
  <sheetFormatPr defaultRowHeight="12.75" x14ac:dyDescent="0.2"/>
  <cols>
    <col min="1" max="1" width="46.5703125" bestFit="1" customWidth="1"/>
    <col min="2" max="2" width="36.5703125" customWidth="1"/>
    <col min="3" max="3" width="27.42578125" bestFit="1" customWidth="1"/>
    <col min="4" max="4" width="23.42578125" bestFit="1" customWidth="1"/>
    <col min="5" max="5" width="20.28515625" bestFit="1" customWidth="1"/>
    <col min="6" max="6" width="19.42578125" bestFit="1" customWidth="1"/>
    <col min="7" max="8" width="20" bestFit="1" customWidth="1"/>
  </cols>
  <sheetData>
    <row r="1" spans="1:12" x14ac:dyDescent="0.2">
      <c r="A1" t="s">
        <v>61</v>
      </c>
    </row>
    <row r="3" spans="1:12" x14ac:dyDescent="0.2">
      <c r="A3" s="1" t="s">
        <v>1</v>
      </c>
      <c r="B3" s="1" t="s">
        <v>49</v>
      </c>
      <c r="C3" s="1" t="s">
        <v>6</v>
      </c>
      <c r="D3" s="1" t="s">
        <v>7</v>
      </c>
      <c r="E3" t="s">
        <v>51</v>
      </c>
      <c r="F3" t="s">
        <v>52</v>
      </c>
      <c r="G3" t="s">
        <v>53</v>
      </c>
      <c r="H3" t="s">
        <v>54</v>
      </c>
    </row>
    <row r="4" spans="1:12" x14ac:dyDescent="0.2">
      <c r="A4" t="s">
        <v>50</v>
      </c>
      <c r="I4" t="s">
        <v>66</v>
      </c>
    </row>
    <row r="8" spans="1:12" x14ac:dyDescent="0.2">
      <c r="J8" s="2">
        <f>SUM(E5:E7)</f>
        <v>0</v>
      </c>
      <c r="L8" t="s">
        <v>82</v>
      </c>
    </row>
    <row r="9" spans="1:12" x14ac:dyDescent="0.2">
      <c r="I9" t="s">
        <v>67</v>
      </c>
    </row>
    <row r="10" spans="1:12" x14ac:dyDescent="0.2">
      <c r="I10" t="s">
        <v>67</v>
      </c>
    </row>
    <row r="11" spans="1:12" x14ac:dyDescent="0.2">
      <c r="I11" t="s">
        <v>67</v>
      </c>
    </row>
    <row r="12" spans="1:12" x14ac:dyDescent="0.2">
      <c r="I12" t="s">
        <v>67</v>
      </c>
    </row>
    <row r="16" spans="1:12" x14ac:dyDescent="0.2">
      <c r="J16" s="2">
        <f>SUM(E13:E15)</f>
        <v>0</v>
      </c>
      <c r="L16" t="s">
        <v>84</v>
      </c>
    </row>
    <row r="19" spans="9:12" x14ac:dyDescent="0.2">
      <c r="J19" s="5"/>
    </row>
    <row r="20" spans="9:12" x14ac:dyDescent="0.2">
      <c r="I20" t="s">
        <v>66</v>
      </c>
    </row>
    <row r="21" spans="9:12" x14ac:dyDescent="0.2">
      <c r="I21" t="s">
        <v>66</v>
      </c>
    </row>
    <row r="22" spans="9:12" x14ac:dyDescent="0.2">
      <c r="J22" s="2">
        <f>SUM(E17:E19)</f>
        <v>0</v>
      </c>
      <c r="L22" t="s">
        <v>83</v>
      </c>
    </row>
    <row r="23" spans="9:12" x14ac:dyDescent="0.2">
      <c r="I23" t="s">
        <v>67</v>
      </c>
    </row>
    <row r="24" spans="9:12" x14ac:dyDescent="0.2">
      <c r="I24" t="s">
        <v>67</v>
      </c>
    </row>
    <row r="25" spans="9:12" x14ac:dyDescent="0.2">
      <c r="I25" t="s">
        <v>67</v>
      </c>
    </row>
    <row r="26" spans="9:12" x14ac:dyDescent="0.2">
      <c r="I26" t="s">
        <v>67</v>
      </c>
    </row>
    <row r="27" spans="9:12" x14ac:dyDescent="0.2">
      <c r="I27" t="s">
        <v>67</v>
      </c>
    </row>
    <row r="30" spans="9:12" x14ac:dyDescent="0.2">
      <c r="I30" t="s">
        <v>66</v>
      </c>
    </row>
    <row r="33" spans="1:10" x14ac:dyDescent="0.2">
      <c r="J33" s="2" t="e">
        <f>GETPIVOTDATA("Sum of ACTUAL POINTS",$A$3,"Division","TRAIL","Rider","BOEYENS  DEBBIE","Horse","FRIK-EL SOCKS","TEAM","NW T")+GETPIVOTDATA("Sum of ACTUAL POINTS",$A$3,"Division","TRAIL","Rider","RADOMSKY  CINDY","Horse","SILOAH DARDASHAN","TEAM","NW T")+GETPIVOTDATA("Sum of ACTUAL POINTS",$A$3,"Division","TRAIL","Rider","ZIEHL  LARISHA","Horse","ARGO","TEAM","NW T")</f>
        <v>#REF!</v>
      </c>
    </row>
    <row r="41" spans="1:10" x14ac:dyDescent="0.2">
      <c r="C41" s="6" t="s">
        <v>79</v>
      </c>
      <c r="D41" s="7" t="s">
        <v>80</v>
      </c>
      <c r="E41" s="8" t="s">
        <v>81</v>
      </c>
    </row>
    <row r="43" spans="1:10" x14ac:dyDescent="0.2">
      <c r="A43" t="s">
        <v>65</v>
      </c>
    </row>
    <row r="44" spans="1:10" x14ac:dyDescent="0.2">
      <c r="A44" s="1" t="s">
        <v>64</v>
      </c>
      <c r="B44" t="s">
        <v>78</v>
      </c>
    </row>
    <row r="46" spans="1:10" x14ac:dyDescent="0.2">
      <c r="A46" s="1" t="s">
        <v>1</v>
      </c>
      <c r="B46" s="1" t="s">
        <v>6</v>
      </c>
      <c r="C46" s="1" t="s">
        <v>7</v>
      </c>
      <c r="D46" t="s">
        <v>51</v>
      </c>
      <c r="E46" t="s">
        <v>52</v>
      </c>
      <c r="F46" t="s">
        <v>53</v>
      </c>
      <c r="G46" t="s">
        <v>54</v>
      </c>
    </row>
    <row r="47" spans="1:10" x14ac:dyDescent="0.2">
      <c r="A47" t="s">
        <v>19</v>
      </c>
      <c r="B47" t="s">
        <v>55</v>
      </c>
      <c r="C47" t="s">
        <v>128</v>
      </c>
      <c r="D47" s="5">
        <v>56.92</v>
      </c>
      <c r="E47">
        <v>61.569999999999993</v>
      </c>
      <c r="F47">
        <v>52.84</v>
      </c>
      <c r="G47">
        <v>56.35</v>
      </c>
    </row>
    <row r="48" spans="1:10" x14ac:dyDescent="0.2">
      <c r="B48" t="s">
        <v>122</v>
      </c>
      <c r="C48" t="s">
        <v>123</v>
      </c>
      <c r="D48" s="5">
        <v>59.54</v>
      </c>
      <c r="E48">
        <v>62.77</v>
      </c>
      <c r="F48">
        <v>56.42</v>
      </c>
      <c r="G48">
        <v>59.41</v>
      </c>
    </row>
    <row r="49" spans="1:7" x14ac:dyDescent="0.2">
      <c r="B49" t="s">
        <v>126</v>
      </c>
      <c r="C49" t="s">
        <v>127</v>
      </c>
      <c r="D49" s="5">
        <v>56.929999999999993</v>
      </c>
      <c r="E49">
        <v>61.07</v>
      </c>
      <c r="F49">
        <v>58.55</v>
      </c>
      <c r="G49">
        <v>51.16</v>
      </c>
    </row>
    <row r="50" spans="1:7" x14ac:dyDescent="0.2">
      <c r="B50" t="s">
        <v>130</v>
      </c>
      <c r="C50" t="s">
        <v>131</v>
      </c>
      <c r="D50" s="5">
        <v>55.64</v>
      </c>
      <c r="E50">
        <v>59.87</v>
      </c>
      <c r="F50">
        <v>56.38</v>
      </c>
      <c r="G50">
        <v>50.669999999999995</v>
      </c>
    </row>
    <row r="51" spans="1:7" x14ac:dyDescent="0.2">
      <c r="B51" t="s">
        <v>133</v>
      </c>
      <c r="C51" t="s">
        <v>134</v>
      </c>
      <c r="D51" s="5">
        <v>55.49</v>
      </c>
      <c r="E51">
        <v>60.95</v>
      </c>
      <c r="F51">
        <v>56.42</v>
      </c>
      <c r="G51">
        <v>49.089999999999996</v>
      </c>
    </row>
    <row r="52" spans="1:7" x14ac:dyDescent="0.2">
      <c r="A52" t="s">
        <v>62</v>
      </c>
      <c r="D52" s="9">
        <v>284.52</v>
      </c>
      <c r="E52" s="10">
        <v>306.23</v>
      </c>
      <c r="F52" s="10">
        <v>280.61</v>
      </c>
      <c r="G52" s="10">
        <v>266.67999999999995</v>
      </c>
    </row>
    <row r="53" spans="1:7" x14ac:dyDescent="0.2">
      <c r="A53" t="s">
        <v>25</v>
      </c>
      <c r="B53" t="s">
        <v>59</v>
      </c>
      <c r="C53" t="s">
        <v>60</v>
      </c>
      <c r="D53" s="5">
        <v>109.34</v>
      </c>
      <c r="E53">
        <v>111.99000000000001</v>
      </c>
      <c r="F53">
        <v>104.01</v>
      </c>
      <c r="G53">
        <v>111.99999999999999</v>
      </c>
    </row>
    <row r="54" spans="1:7" x14ac:dyDescent="0.2">
      <c r="A54" t="s">
        <v>63</v>
      </c>
      <c r="D54" s="5">
        <v>109.34</v>
      </c>
      <c r="E54">
        <v>111.99000000000001</v>
      </c>
      <c r="F54">
        <v>104.01</v>
      </c>
      <c r="G54">
        <v>111.99999999999999</v>
      </c>
    </row>
    <row r="55" spans="1:7" x14ac:dyDescent="0.2">
      <c r="A55" t="s">
        <v>50</v>
      </c>
      <c r="D55" s="5">
        <v>393.86</v>
      </c>
      <c r="E55">
        <v>418.22</v>
      </c>
      <c r="F55">
        <v>384.62</v>
      </c>
      <c r="G55">
        <v>378.67999999999995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C080-1BC4-4160-A004-9807A356C126}">
  <dimension ref="A3:H69"/>
  <sheetViews>
    <sheetView workbookViewId="0">
      <selection activeCell="D69" sqref="D69"/>
    </sheetView>
  </sheetViews>
  <sheetFormatPr defaultRowHeight="12.75" x14ac:dyDescent="0.2"/>
  <cols>
    <col min="1" max="1" width="25.28515625" bestFit="1" customWidth="1"/>
    <col min="2" max="2" width="22.7109375" bestFit="1" customWidth="1"/>
    <col min="3" max="3" width="23.42578125" bestFit="1" customWidth="1"/>
    <col min="4" max="4" width="20.28515625" bestFit="1" customWidth="1"/>
    <col min="5" max="5" width="19.42578125" bestFit="1" customWidth="1"/>
    <col min="6" max="6" width="20" bestFit="1" customWidth="1"/>
    <col min="7" max="7" width="17.5703125" bestFit="1" customWidth="1"/>
    <col min="8" max="8" width="7" bestFit="1" customWidth="1"/>
  </cols>
  <sheetData>
    <row r="3" spans="1:8" x14ac:dyDescent="0.2">
      <c r="A3" s="18" t="s">
        <v>85</v>
      </c>
      <c r="B3" s="18" t="s">
        <v>86</v>
      </c>
    </row>
    <row r="5" spans="1:8" x14ac:dyDescent="0.2">
      <c r="A5" s="18" t="s">
        <v>19</v>
      </c>
    </row>
    <row r="6" spans="1:8" x14ac:dyDescent="0.2">
      <c r="C6" s="3" t="s">
        <v>51</v>
      </c>
      <c r="D6" s="3" t="s">
        <v>52</v>
      </c>
      <c r="E6" s="3" t="s">
        <v>53</v>
      </c>
      <c r="F6" s="3" t="s">
        <v>54</v>
      </c>
    </row>
    <row r="7" spans="1:8" x14ac:dyDescent="0.2">
      <c r="A7" t="s">
        <v>43</v>
      </c>
      <c r="B7" t="s">
        <v>47</v>
      </c>
      <c r="C7" s="21">
        <v>56.04</v>
      </c>
      <c r="D7" s="21">
        <v>61.839999999999996</v>
      </c>
      <c r="E7" s="21">
        <v>48.54</v>
      </c>
      <c r="F7" s="21">
        <v>57.759999999999991</v>
      </c>
      <c r="G7" t="s">
        <v>66</v>
      </c>
    </row>
    <row r="8" spans="1:8" x14ac:dyDescent="0.2">
      <c r="A8" t="s">
        <v>39</v>
      </c>
      <c r="B8" t="s">
        <v>44</v>
      </c>
      <c r="C8">
        <v>57.89</v>
      </c>
      <c r="D8">
        <v>63.44</v>
      </c>
      <c r="E8">
        <v>58.480000000000004</v>
      </c>
      <c r="F8">
        <v>51.73</v>
      </c>
    </row>
    <row r="9" spans="1:8" x14ac:dyDescent="0.2">
      <c r="A9" t="s">
        <v>40</v>
      </c>
      <c r="B9" t="s">
        <v>45</v>
      </c>
      <c r="C9">
        <v>58.98</v>
      </c>
      <c r="D9">
        <v>62.25</v>
      </c>
      <c r="E9">
        <v>57.78</v>
      </c>
      <c r="F9">
        <v>56.929999999999993</v>
      </c>
    </row>
    <row r="10" spans="1:8" x14ac:dyDescent="0.2">
      <c r="A10" t="s">
        <v>41</v>
      </c>
      <c r="B10" t="s">
        <v>46</v>
      </c>
      <c r="C10">
        <v>58.370000000000005</v>
      </c>
      <c r="D10">
        <v>63.129999999999995</v>
      </c>
      <c r="E10">
        <v>56.349999999999994</v>
      </c>
      <c r="F10">
        <v>55.629999999999995</v>
      </c>
    </row>
    <row r="11" spans="1:8" x14ac:dyDescent="0.2">
      <c r="C11" s="18">
        <f>SUM(C8:C10)</f>
        <v>175.24</v>
      </c>
      <c r="D11" s="18">
        <f>SUM(D8:D10)</f>
        <v>188.82</v>
      </c>
      <c r="E11" s="18">
        <f>SUM(E8:E10)</f>
        <v>172.61</v>
      </c>
      <c r="F11" s="18">
        <f>SUM(F8:F10)</f>
        <v>164.29</v>
      </c>
      <c r="H11" s="19">
        <f>SUM(C8:C10)</f>
        <v>175.24</v>
      </c>
    </row>
    <row r="13" spans="1:8" x14ac:dyDescent="0.2">
      <c r="A13" t="s">
        <v>68</v>
      </c>
      <c r="B13" t="s">
        <v>69</v>
      </c>
      <c r="C13" s="10">
        <v>55.55</v>
      </c>
      <c r="D13" s="10">
        <v>59.93</v>
      </c>
      <c r="E13" s="10">
        <v>51.129999999999995</v>
      </c>
      <c r="F13" s="10">
        <v>55.59</v>
      </c>
    </row>
    <row r="14" spans="1:8" x14ac:dyDescent="0.2">
      <c r="A14" t="s">
        <v>70</v>
      </c>
      <c r="B14" t="s">
        <v>71</v>
      </c>
      <c r="C14" s="10">
        <v>56.486699999999999</v>
      </c>
      <c r="D14" s="10">
        <v>60.790000000000006</v>
      </c>
      <c r="E14" s="10">
        <v>53.11</v>
      </c>
      <c r="F14" s="10">
        <v>55.56</v>
      </c>
    </row>
    <row r="15" spans="1:8" x14ac:dyDescent="0.2">
      <c r="A15" t="s">
        <v>72</v>
      </c>
      <c r="B15" t="s">
        <v>73</v>
      </c>
      <c r="C15" s="10">
        <v>55.866700000000009</v>
      </c>
      <c r="D15" s="10">
        <v>59.879999999999995</v>
      </c>
      <c r="E15" s="10">
        <v>51.73</v>
      </c>
      <c r="F15" s="10">
        <v>55.989999999999995</v>
      </c>
      <c r="H15" s="5"/>
    </row>
    <row r="16" spans="1:8" x14ac:dyDescent="0.2">
      <c r="A16" t="s">
        <v>74</v>
      </c>
      <c r="B16" t="s">
        <v>75</v>
      </c>
      <c r="C16" s="22">
        <v>54.910000000000004</v>
      </c>
      <c r="D16" s="22">
        <v>60.81</v>
      </c>
      <c r="E16" s="22">
        <v>50.39</v>
      </c>
      <c r="F16" s="22">
        <v>53.53</v>
      </c>
      <c r="G16" t="s">
        <v>66</v>
      </c>
    </row>
    <row r="17" spans="1:8" x14ac:dyDescent="0.2">
      <c r="A17" t="s">
        <v>76</v>
      </c>
      <c r="B17" t="s">
        <v>77</v>
      </c>
      <c r="C17" s="22">
        <v>55.36</v>
      </c>
      <c r="D17" s="22">
        <v>60.42</v>
      </c>
      <c r="E17" s="22">
        <v>49.68</v>
      </c>
      <c r="F17" s="22">
        <v>55.980000000000004</v>
      </c>
      <c r="G17" t="s">
        <v>66</v>
      </c>
    </row>
    <row r="18" spans="1:8" x14ac:dyDescent="0.2">
      <c r="C18" s="20">
        <f>SUM(C13:C15)</f>
        <v>167.9034</v>
      </c>
      <c r="D18" s="20">
        <f>SUM(D13:D15)</f>
        <v>180.6</v>
      </c>
      <c r="E18" s="20">
        <f>SUM(E13:E15)</f>
        <v>155.97</v>
      </c>
      <c r="F18" s="20">
        <f>SUM(F13:F15)</f>
        <v>167.14</v>
      </c>
      <c r="H18" s="19">
        <f>SUM(C13:C15)</f>
        <v>167.9034</v>
      </c>
    </row>
    <row r="20" spans="1:8" x14ac:dyDescent="0.2">
      <c r="A20" t="s">
        <v>55</v>
      </c>
      <c r="B20" t="s">
        <v>56</v>
      </c>
      <c r="C20">
        <v>50.47</v>
      </c>
      <c r="D20">
        <v>58.86</v>
      </c>
      <c r="E20">
        <v>48.7</v>
      </c>
      <c r="F20">
        <v>43.85</v>
      </c>
    </row>
    <row r="21" spans="1:8" x14ac:dyDescent="0.2">
      <c r="A21" t="s">
        <v>57</v>
      </c>
      <c r="B21" t="s">
        <v>58</v>
      </c>
      <c r="C21">
        <v>49.879999999999995</v>
      </c>
      <c r="D21">
        <v>53.57</v>
      </c>
      <c r="E21">
        <v>45.349999999999994</v>
      </c>
      <c r="F21">
        <v>50.75</v>
      </c>
    </row>
    <row r="22" spans="1:8" x14ac:dyDescent="0.2">
      <c r="A22" t="s">
        <v>59</v>
      </c>
      <c r="B22" t="s">
        <v>60</v>
      </c>
      <c r="C22">
        <v>48.08</v>
      </c>
      <c r="D22">
        <v>54.099999999999994</v>
      </c>
      <c r="E22">
        <v>42.64</v>
      </c>
      <c r="F22">
        <v>47.510000000000005</v>
      </c>
    </row>
    <row r="23" spans="1:8" x14ac:dyDescent="0.2">
      <c r="C23" s="18">
        <v>148.43</v>
      </c>
      <c r="D23" s="18">
        <v>166.53</v>
      </c>
      <c r="E23" s="18">
        <v>136.69</v>
      </c>
      <c r="F23" s="18">
        <v>142.11000000000001</v>
      </c>
      <c r="H23" s="19">
        <f>SUM(C20:C22)</f>
        <v>148.43</v>
      </c>
    </row>
    <row r="24" spans="1:8" x14ac:dyDescent="0.2">
      <c r="A24" s="18" t="s">
        <v>25</v>
      </c>
    </row>
    <row r="26" spans="1:8" x14ac:dyDescent="0.2">
      <c r="A26" t="s">
        <v>31</v>
      </c>
      <c r="B26" t="s">
        <v>35</v>
      </c>
      <c r="C26">
        <v>78.8</v>
      </c>
      <c r="D26">
        <v>85.179999999999993</v>
      </c>
      <c r="E26">
        <v>73.5</v>
      </c>
      <c r="F26">
        <v>77.72</v>
      </c>
    </row>
    <row r="27" spans="1:8" x14ac:dyDescent="0.2">
      <c r="A27" t="s">
        <v>33</v>
      </c>
      <c r="B27" t="s">
        <v>37</v>
      </c>
      <c r="C27" s="21">
        <v>71.28</v>
      </c>
      <c r="D27" s="21">
        <v>85.3</v>
      </c>
      <c r="E27" s="21">
        <v>66.72</v>
      </c>
      <c r="F27" s="21">
        <v>61.839999999999996</v>
      </c>
      <c r="G27" t="s">
        <v>66</v>
      </c>
    </row>
    <row r="28" spans="1:8" x14ac:dyDescent="0.2">
      <c r="A28" t="s">
        <v>30</v>
      </c>
      <c r="B28" t="s">
        <v>34</v>
      </c>
      <c r="C28">
        <v>78.06</v>
      </c>
      <c r="D28">
        <v>86.17</v>
      </c>
      <c r="E28">
        <v>77.5</v>
      </c>
      <c r="F28">
        <v>70.53</v>
      </c>
    </row>
    <row r="29" spans="1:8" x14ac:dyDescent="0.2">
      <c r="A29" t="s">
        <v>32</v>
      </c>
      <c r="B29" t="s">
        <v>36</v>
      </c>
      <c r="C29">
        <v>73.41</v>
      </c>
      <c r="D29">
        <v>78.199999999999989</v>
      </c>
      <c r="E29">
        <v>71.72</v>
      </c>
      <c r="F29">
        <v>70.300000000000011</v>
      </c>
    </row>
    <row r="30" spans="1:8" x14ac:dyDescent="0.2">
      <c r="C30" s="18">
        <f>C26+C28+C29</f>
        <v>230.27</v>
      </c>
      <c r="D30" s="18">
        <f t="shared" ref="D30:F30" si="0">D26+D28+D29</f>
        <v>249.54999999999998</v>
      </c>
      <c r="E30" s="18">
        <f t="shared" si="0"/>
        <v>222.72</v>
      </c>
      <c r="F30" s="18">
        <f t="shared" si="0"/>
        <v>218.55</v>
      </c>
      <c r="H30" s="19">
        <f>C26+C28+C29</f>
        <v>230.27</v>
      </c>
    </row>
    <row r="33" spans="1:4" x14ac:dyDescent="0.2">
      <c r="A33" s="18" t="s">
        <v>65</v>
      </c>
      <c r="B33" s="18" t="s">
        <v>86</v>
      </c>
    </row>
    <row r="35" spans="1:4" x14ac:dyDescent="0.2">
      <c r="A35" s="23" t="s">
        <v>19</v>
      </c>
    </row>
    <row r="37" spans="1:4" x14ac:dyDescent="0.2">
      <c r="A37" s="18" t="s">
        <v>87</v>
      </c>
      <c r="B37" s="4" t="s">
        <v>40</v>
      </c>
      <c r="C37" t="s">
        <v>45</v>
      </c>
      <c r="D37" s="11">
        <v>58.98</v>
      </c>
    </row>
    <row r="38" spans="1:4" x14ac:dyDescent="0.2">
      <c r="B38" s="4" t="s">
        <v>41</v>
      </c>
      <c r="C38" t="s">
        <v>46</v>
      </c>
      <c r="D38" s="13">
        <v>58.370000000000005</v>
      </c>
    </row>
    <row r="39" spans="1:4" x14ac:dyDescent="0.2">
      <c r="B39" s="4" t="s">
        <v>42</v>
      </c>
      <c r="C39" t="s">
        <v>48</v>
      </c>
      <c r="D39" s="12">
        <v>57.97</v>
      </c>
    </row>
    <row r="41" spans="1:4" x14ac:dyDescent="0.2">
      <c r="A41" s="18" t="s">
        <v>23</v>
      </c>
      <c r="B41" s="4" t="s">
        <v>39</v>
      </c>
      <c r="C41" t="s">
        <v>44</v>
      </c>
      <c r="D41" s="14">
        <v>63.44</v>
      </c>
    </row>
    <row r="42" spans="1:4" x14ac:dyDescent="0.2">
      <c r="B42" s="4" t="s">
        <v>41</v>
      </c>
      <c r="C42" t="s">
        <v>46</v>
      </c>
      <c r="D42" s="15">
        <v>63.129999999999995</v>
      </c>
    </row>
    <row r="43" spans="1:4" x14ac:dyDescent="0.2">
      <c r="B43" s="4" t="s">
        <v>40</v>
      </c>
      <c r="C43" t="s">
        <v>45</v>
      </c>
      <c r="D43" s="16">
        <v>62.25</v>
      </c>
    </row>
    <row r="45" spans="1:4" x14ac:dyDescent="0.2">
      <c r="A45" s="18" t="s">
        <v>22</v>
      </c>
      <c r="B45" s="4" t="s">
        <v>39</v>
      </c>
      <c r="C45" t="s">
        <v>44</v>
      </c>
      <c r="D45" s="14">
        <v>58.480000000000004</v>
      </c>
    </row>
    <row r="46" spans="1:4" x14ac:dyDescent="0.2">
      <c r="B46" s="4" t="s">
        <v>40</v>
      </c>
      <c r="C46" t="s">
        <v>45</v>
      </c>
      <c r="D46" s="15">
        <v>57.78</v>
      </c>
    </row>
    <row r="47" spans="1:4" x14ac:dyDescent="0.2">
      <c r="B47" s="4" t="s">
        <v>41</v>
      </c>
      <c r="C47" t="s">
        <v>46</v>
      </c>
      <c r="D47" s="16">
        <v>56.349999999999994</v>
      </c>
    </row>
    <row r="49" spans="1:4" x14ac:dyDescent="0.2">
      <c r="A49" s="18" t="s">
        <v>88</v>
      </c>
      <c r="B49" s="4" t="s">
        <v>43</v>
      </c>
      <c r="C49" t="s">
        <v>47</v>
      </c>
      <c r="D49" s="14">
        <v>57.759999999999991</v>
      </c>
    </row>
    <row r="50" spans="1:4" x14ac:dyDescent="0.2">
      <c r="B50" s="4" t="s">
        <v>40</v>
      </c>
      <c r="C50" t="s">
        <v>45</v>
      </c>
      <c r="D50" s="15">
        <v>56.929999999999993</v>
      </c>
    </row>
    <row r="51" spans="1:4" x14ac:dyDescent="0.2">
      <c r="B51" s="4" t="s">
        <v>42</v>
      </c>
      <c r="C51" t="s">
        <v>48</v>
      </c>
      <c r="D51" s="16">
        <v>56.069999999999993</v>
      </c>
    </row>
    <row r="53" spans="1:4" x14ac:dyDescent="0.2">
      <c r="A53" s="23" t="s">
        <v>25</v>
      </c>
    </row>
    <row r="55" spans="1:4" x14ac:dyDescent="0.2">
      <c r="A55" s="18" t="s">
        <v>87</v>
      </c>
      <c r="B55" s="4" t="s">
        <v>31</v>
      </c>
      <c r="C55" t="s">
        <v>35</v>
      </c>
      <c r="D55" s="11">
        <v>78.8</v>
      </c>
    </row>
    <row r="56" spans="1:4" x14ac:dyDescent="0.2">
      <c r="B56" s="4" t="s">
        <v>30</v>
      </c>
      <c r="C56" t="s">
        <v>34</v>
      </c>
      <c r="D56" s="17">
        <v>78.06</v>
      </c>
    </row>
    <row r="57" spans="1:4" x14ac:dyDescent="0.2">
      <c r="B57" s="4" t="s">
        <v>32</v>
      </c>
      <c r="C57" t="s">
        <v>36</v>
      </c>
      <c r="D57" s="12">
        <v>73.41</v>
      </c>
    </row>
    <row r="59" spans="1:4" x14ac:dyDescent="0.2">
      <c r="A59" s="18" t="s">
        <v>23</v>
      </c>
      <c r="B59" s="4" t="s">
        <v>30</v>
      </c>
      <c r="C59" t="s">
        <v>34</v>
      </c>
      <c r="D59" s="14">
        <v>86.17</v>
      </c>
    </row>
    <row r="60" spans="1:4" x14ac:dyDescent="0.2">
      <c r="B60" s="4" t="s">
        <v>33</v>
      </c>
      <c r="C60" t="s">
        <v>37</v>
      </c>
      <c r="D60" s="15">
        <v>85.3</v>
      </c>
    </row>
    <row r="61" spans="1:4" x14ac:dyDescent="0.2">
      <c r="B61" s="4" t="s">
        <v>31</v>
      </c>
      <c r="C61" t="s">
        <v>35</v>
      </c>
      <c r="D61" s="16">
        <v>85.179999999999993</v>
      </c>
    </row>
    <row r="63" spans="1:4" x14ac:dyDescent="0.2">
      <c r="A63" s="18" t="s">
        <v>22</v>
      </c>
      <c r="B63" s="4" t="s">
        <v>30</v>
      </c>
      <c r="C63" t="s">
        <v>34</v>
      </c>
      <c r="D63" s="14">
        <v>77.5</v>
      </c>
    </row>
    <row r="64" spans="1:4" x14ac:dyDescent="0.2">
      <c r="B64" s="4" t="s">
        <v>31</v>
      </c>
      <c r="C64" t="s">
        <v>35</v>
      </c>
      <c r="D64" s="15">
        <v>73.5</v>
      </c>
    </row>
    <row r="65" spans="1:4" x14ac:dyDescent="0.2">
      <c r="B65" s="4" t="s">
        <v>32</v>
      </c>
      <c r="C65" t="s">
        <v>36</v>
      </c>
      <c r="D65" s="16">
        <v>71.72</v>
      </c>
    </row>
    <row r="67" spans="1:4" x14ac:dyDescent="0.2">
      <c r="A67" s="18" t="s">
        <v>88</v>
      </c>
      <c r="B67" s="4" t="s">
        <v>31</v>
      </c>
      <c r="C67" t="s">
        <v>35</v>
      </c>
      <c r="D67" s="14">
        <v>77.72</v>
      </c>
    </row>
    <row r="68" spans="1:4" x14ac:dyDescent="0.2">
      <c r="B68" s="4" t="s">
        <v>30</v>
      </c>
      <c r="C68" t="s">
        <v>34</v>
      </c>
      <c r="D68" s="15">
        <v>70.53</v>
      </c>
    </row>
    <row r="69" spans="1:4" x14ac:dyDescent="0.2">
      <c r="B69" s="4" t="s">
        <v>32</v>
      </c>
      <c r="C69" t="s">
        <v>36</v>
      </c>
      <c r="D69" s="16">
        <v>70.300000000000011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X I 2 V 0 y D 3 P y k A A A A 9 g A A A B I A H A B D b 2 5 m a W c v U G F j a 2 F n Z S 5 4 b W w g o h g A K K A U A A A A A A A A A A A A A A A A A A A A A A A A A A A A h Y 9 B C s I w F E S v U r J v k s a N l N + I u L U g C C L u Q h r b Y P s r T W p 6 N x c e y S t Y 0 a o 7 l / P m L W b u 1 x s s h q a O L q Z z t s W M J J S T y K B u C 4 t l R n p / j O d k I W G j 9 E m V J h p l d O n g i o x U 3 p 9 T x k I I N M x o 2 5 V M c J 6 w f b 7 e 6 s o 0 i n x k + 1 + O L T q v U B s i Y f c a I w V N B K d C C M q B T R B y i 1 9 B j H u f 7 Q + E V V / 7 v j P S Y H x Y A p s i s P c H + Q B Q S w M E F A A C A A g A z X I 2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y N l c o i k e 4 D g A A A B E A A A A T A B w A R m 9 y b X V s Y X M v U 2 V j d G l v b j E u b S C i G A A o o B Q A A A A A A A A A A A A A A A A A A A A A A A A A A A A r T k 0 u y c z P U w i G 0 I b W A F B L A Q I t A B Q A A g A I A M 1 y N l d M g 9 z 8 p A A A A P Y A A A A S A A A A A A A A A A A A A A A A A A A A A A B D b 2 5 m a W c v U G F j a 2 F n Z S 5 4 b W x Q S w E C L Q A U A A I A C A D N c j Z X D 8 r p q 6 Q A A A D p A A A A E w A A A A A A A A A A A A A A A A D w A A A A W 0 N v b n R l b n R f V H l w Z X N d L n h t b F B L A Q I t A B Q A A g A I A M 1 y N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W N E 6 e j P L 0 C K + s f A T X e R + A A A A A A C A A A A A A A Q Z g A A A A E A A C A A A A A y h G k d d O 6 s 6 k D u 8 u 6 k 1 2 h v t m r m u u 1 u T O 3 v a Z + 6 r q q g C g A A A A A O g A A A A A I A A C A A A A C O 8 F L F p D S y Y P 3 m W E 5 i q y F F P A o Q 0 g k Y x T K L Q u M l i R J y 0 V A A A A D S i / a 4 n w 9 w C O p x i 4 x I 3 8 s A 5 h 1 s i V D Q t L E u F M s n f R 5 a S Y X Y K l 5 J Q 3 7 p 4 r o E V 9 1 + 2 Y x z U t L 5 9 y y N 9 o 3 D i + u 2 k A t p o x E R x P T o I Z + R Q + i 2 V T D x z E A A A A D 9 7 Q j q f l T i O N G v W q w g G P J B a r Q 9 d k 1 x U 3 i N E c z X d 7 F N X 6 I E Z A 5 D G 3 M p U g L M 7 Q n q s E 8 7 N O H M J P f b O u Z T l c L 1 f K 7 S < / D a t a M a s h u p > 
</file>

<file path=customXml/itemProps1.xml><?xml version="1.0" encoding="utf-8"?>
<ds:datastoreItem xmlns:ds="http://schemas.openxmlformats.org/officeDocument/2006/customXml" ds:itemID="{1E2732CA-A37C-4EEA-A6C9-E1A8903F21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 DATA</vt:lpstr>
      <vt:lpstr>Summary Teams</vt:lpstr>
      <vt:lpstr>Individuals- Total Points</vt:lpstr>
      <vt:lpstr>Individuals- Vet</vt:lpstr>
      <vt:lpstr>Individuals- Time</vt:lpstr>
      <vt:lpstr>Individuals- HMS</vt:lpstr>
      <vt:lpstr>PIVOT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Cindy Radomsky</cp:lastModifiedBy>
  <dcterms:created xsi:type="dcterms:W3CDTF">2020-03-15T15:22:54Z</dcterms:created>
  <dcterms:modified xsi:type="dcterms:W3CDTF">2023-09-23T08:10:32Z</dcterms:modified>
</cp:coreProperties>
</file>